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LC013\Desktop\"/>
    </mc:Choice>
  </mc:AlternateContent>
  <xr:revisionPtr revIDLastSave="0" documentId="13_ncr:1_{80014D6B-389A-4B81-BE36-86B5C0216B0C}" xr6:coauthVersionLast="47" xr6:coauthVersionMax="47" xr10:uidLastSave="{00000000-0000-0000-0000-000000000000}"/>
  <bookViews>
    <workbookView xWindow="-108" yWindow="-108" windowWidth="23256" windowHeight="12456" tabRatio="86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C36" i="10"/>
  <c r="CO35" i="10"/>
  <c r="BE35" i="10"/>
  <c r="CO34" i="10"/>
  <c r="BW34" i="10"/>
  <c r="BW35" i="10" s="1"/>
  <c r="BW36" i="10" s="1"/>
  <c r="BW37" i="10" s="1"/>
  <c r="BW38" i="10" s="1"/>
  <c r="BW39" i="10" s="1"/>
  <c r="BW40" i="10" s="1"/>
  <c r="BW41" i="10" s="1"/>
  <c r="BW42" i="10" s="1"/>
  <c r="BW43" i="10" s="1"/>
  <c r="C34" i="10"/>
  <c r="C35" i="10" l="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calcChain>
</file>

<file path=xl/sharedStrings.xml><?xml version="1.0" encoding="utf-8"?>
<sst xmlns="http://schemas.openxmlformats.org/spreadsheetml/2006/main" count="1100" uniqueCount="572">
  <si>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</si>
  <si>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</si>
  <si>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</si>
  <si>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</si>
  <si>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</si>
  <si>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</si>
  <si>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</si>
  <si>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</si>
  <si>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</si>
  <si>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</si>
  <si>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</si>
  <si>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</si>
  <si>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</si>
  <si>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</si>
  <si>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</si>
  <si>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</si>
  <si>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</si>
  <si>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</si>
  <si>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</si>
  <si>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</si>
  <si>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</si>
  <si>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</si>
  <si>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</si>
  <si>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</si>
  <si>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</si>
  <si>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</si>
  <si>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</si>
  <si>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</si>
  <si>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</si>
  <si>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</si>
  <si>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</si>
  <si>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</si>
  <si>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</si>
  <si>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</si>
  <si>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</si>
  <si>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</si>
  <si>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</si>
  <si>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</si>
  <si>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</si>
  <si>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</si>
  <si>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</si>
  <si>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</si>
  <si>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</si>
  <si>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</si>
  <si>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</si>
  <si>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</si>
  <si>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</si>
  <si>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</si>
  <si>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</si>
  <si>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</si>
  <si>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</si>
  <si>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</si>
  <si>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</si>
  <si>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</si>
  <si>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</si>
  <si>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</si>
  <si>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</si>
  <si>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</si>
  <si>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</si>
  <si>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</si>
  <si>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</si>
  <si>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</si>
  <si>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</si>
  <si>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</si>
  <si>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</si>
  <si>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</si>
  <si>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</si>
  <si>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</si>
  <si>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</si>
  <si>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</si>
  <si>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</si>
  <si>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</si>
  <si>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</si>
  <si>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</si>
  <si>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</si>
  <si>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</si>
  <si>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</si>
  <si>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</si>
  <si>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</si>
  <si>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長野県</t>
    <phoneticPr fontId="5"/>
  </si>
  <si>
    <t>市町村類型</t>
    <phoneticPr fontId="5"/>
  </si>
  <si>
    <t>Ⅲ－１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</si>
  <si>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</si>
  <si>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</si>
  <si>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</si>
  <si>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</si>
  <si>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</si>
  <si>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</si>
  <si>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</si>
  <si>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</si>
  <si>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</si>
  <si>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</si>
  <si>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</si>
  <si>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</si>
  <si>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佐久穂町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</si>
  <si>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</si>
  <si>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</si>
  <si>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</si>
  <si>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</si>
  <si>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</si>
  <si>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</si>
  <si>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</si>
  <si>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</si>
  <si>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</si>
  <si>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</si>
  <si>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</si>
  <si>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</si>
  <si>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</si>
  <si>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</si>
  <si>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</si>
  <si>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</si>
  <si>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</si>
  <si>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</si>
  <si>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</si>
  <si>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</si>
  <si>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</si>
  <si>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</si>
  <si>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</si>
  <si>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</si>
  <si>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</si>
  <si>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</si>
  <si>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</si>
  <si>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</si>
  <si>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</si>
  <si>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</si>
  <si>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</si>
  <si>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</si>
  <si>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</si>
  <si>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</si>
  <si>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</si>
  <si>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</si>
  <si>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</si>
  <si>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</si>
  <si>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</si>
  <si>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</si>
  <si>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</si>
  <si>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</si>
  <si>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</si>
  <si>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</si>
  <si>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</si>
  <si>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</si>
  <si>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</si>
  <si>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6"/>
  </si>
  <si>
    <t>うち日本人(％)</t>
    <phoneticPr fontId="5"/>
  </si>
  <si>
    <t>-1.9</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</si>
  <si>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</si>
  <si>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</si>
  <si>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</si>
  <si>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</si>
  <si>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</si>
  <si>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</si>
  <si>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</si>
  <si>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</si>
  <si>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</si>
  <si>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</si>
  <si>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</si>
  <si>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</si>
  <si>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</si>
  <si>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</si>
  <si>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</si>
  <si>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</si>
  <si>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</si>
  <si>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</si>
  <si>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</si>
  <si>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</si>
  <si>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</si>
  <si>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</si>
  <si>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</si>
  <si>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</si>
  <si>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</si>
  <si>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</si>
  <si>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</si>
  <si>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</si>
  <si>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</si>
  <si>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</si>
  <si>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</si>
  <si>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</si>
  <si>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</si>
  <si>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</si>
  <si>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</si>
  <si>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</si>
  <si>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</si>
  <si>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</si>
  <si>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</si>
  <si>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</si>
  <si>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</si>
  <si>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</si>
  <si>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</si>
  <si>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</si>
  <si>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</si>
  <si>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</si>
  <si>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</si>
  <si>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</si>
  <si>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</si>
  <si>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</si>
  <si>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</si>
  <si>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</si>
  <si>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</si>
  <si>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</si>
  <si>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</si>
  <si>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</si>
  <si>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</si>
  <si>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</si>
  <si>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長野県佐久穂町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</si>
  <si>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</si>
  <si>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</si>
  <si>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</si>
  <si>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</si>
  <si>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</si>
  <si>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</si>
  <si>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</si>
  <si>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</si>
  <si>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</si>
  <si>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</si>
  <si>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</si>
  <si>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</si>
  <si>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</si>
  <si>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</si>
  <si>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</si>
  <si>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</si>
  <si>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</si>
  <si>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</si>
  <si>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</si>
  <si>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</si>
  <si>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</si>
  <si>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</si>
  <si>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</si>
  <si>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</si>
  <si>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</si>
  <si>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</si>
  <si>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</si>
  <si>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</si>
  <si>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</si>
  <si>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</si>
  <si>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</si>
  <si>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</si>
  <si>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</si>
  <si>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</si>
  <si>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</si>
  <si>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</si>
  <si>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</si>
  <si>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</si>
  <si>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</si>
  <si>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</si>
  <si>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</si>
  <si>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</si>
  <si>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</si>
  <si>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</si>
  <si>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</si>
  <si>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</si>
  <si>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</si>
  <si>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</si>
  <si>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</si>
  <si>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</si>
  <si>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</si>
  <si>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</si>
  <si>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</si>
  <si>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</si>
  <si>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</si>
  <si>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</si>
  <si>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</si>
  <si>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</si>
  <si>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</si>
  <si>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</si>
  <si>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</si>
  <si>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</si>
  <si>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</si>
  <si>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</si>
  <si>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</si>
  <si>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</si>
  <si>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</si>
  <si>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</si>
  <si>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</si>
  <si>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</si>
  <si>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</si>
  <si>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</si>
  <si>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</si>
  <si>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</si>
  <si>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</si>
  <si>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</si>
  <si>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</si>
  <si>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</si>
  <si>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</si>
  <si>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</si>
  <si>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</si>
  <si>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</si>
  <si>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</si>
  <si>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</si>
  <si>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</si>
  <si>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</si>
  <si>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</si>
  <si>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</si>
  <si>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</si>
  <si>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</si>
  <si>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</si>
  <si>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</si>
  <si>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</si>
  <si>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</si>
  <si>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</si>
  <si>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</si>
  <si>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</si>
  <si>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</si>
  <si>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</si>
  <si>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</si>
  <si>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</si>
  <si>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</si>
  <si>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</si>
  <si>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</si>
  <si>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</si>
  <si>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</si>
  <si>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</si>
  <si>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</si>
  <si>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</si>
  <si>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</si>
  <si>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</si>
  <si>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</si>
  <si>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</si>
  <si>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</si>
  <si>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</si>
  <si>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</si>
  <si>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</si>
  <si>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</si>
  <si>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</si>
  <si>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</si>
  <si>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</si>
  <si>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</si>
  <si>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</si>
  <si>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下水道</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</si>
  <si>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</si>
  <si>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</si>
  <si>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</si>
  <si>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</si>
  <si>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</si>
  <si>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</si>
  <si>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</si>
  <si>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</si>
  <si>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</si>
  <si>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</si>
  <si>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</si>
  <si>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</si>
  <si>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</si>
  <si>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</si>
  <si>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</si>
  <si>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</si>
  <si>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</si>
  <si>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</si>
  <si>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</si>
  <si>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</si>
  <si>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</si>
  <si>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</si>
  <si>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</si>
  <si>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</si>
  <si>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</si>
  <si>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</si>
  <si>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長野県佐久穂町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</si>
  <si>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</si>
  <si>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</si>
  <si>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</si>
  <si>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</si>
  <si>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</si>
  <si>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</si>
  <si>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</si>
  <si>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</si>
  <si>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</si>
  <si>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</si>
  <si>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</si>
  <si>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</si>
  <si>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</si>
  <si>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</si>
  <si>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</si>
  <si>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</si>
  <si>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</si>
  <si>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</si>
  <si>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</si>
  <si>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</si>
  <si>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佐久穂町住宅改修資金等貸付事業特別会計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</si>
  <si>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</si>
  <si>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</si>
  <si>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</si>
  <si>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</si>
  <si>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</si>
  <si>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</si>
  <si>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</si>
  <si>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</si>
  <si>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</si>
  <si>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</si>
  <si>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</si>
  <si>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</si>
  <si>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</si>
  <si>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佐久穂町国民健康保険特別会計</t>
    <phoneticPr fontId="5"/>
  </si>
  <si>
    <t>佐久穂町介護保険特別会計</t>
    <phoneticPr fontId="5"/>
  </si>
  <si>
    <t>佐久穂町老人保健施設特別会計</t>
    <phoneticPr fontId="5"/>
  </si>
  <si>
    <t>佐久穂町後期高齢者医療特別会計</t>
    <phoneticPr fontId="5"/>
  </si>
  <si>
    <t>佐久穂町病院事業会計</t>
    <phoneticPr fontId="5"/>
  </si>
  <si>
    <t>法適用企業</t>
    <phoneticPr fontId="5"/>
  </si>
  <si>
    <t>佐久穂町簡易水道事業特別会計</t>
    <phoneticPr fontId="5"/>
  </si>
  <si>
    <t>佐久穂町農業集落排水事業特別会計</t>
    <phoneticPr fontId="5"/>
  </si>
  <si>
    <t>佐久穂町住宅地造成事業特別会計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</si>
  <si>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</si>
  <si>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</si>
  <si>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</si>
  <si>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</si>
  <si>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</si>
  <si>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</si>
  <si>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</si>
  <si>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</si>
  <si>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</si>
  <si>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</si>
  <si>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</si>
  <si>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</si>
  <si>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</si>
  <si>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</si>
  <si>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</si>
  <si>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</si>
  <si>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</si>
  <si>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</si>
  <si>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</si>
  <si>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</si>
  <si>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</si>
  <si>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</si>
  <si>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</si>
  <si>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</si>
  <si>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</si>
  <si>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</si>
  <si>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</si>
  <si>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</si>
  <si>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</si>
  <si>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</si>
  <si>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</si>
  <si>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</si>
  <si>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</si>
  <si>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</si>
  <si>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</si>
  <si>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</si>
  <si>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</si>
  <si>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</si>
  <si>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</si>
  <si>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</si>
  <si>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</si>
  <si>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</si>
  <si>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</si>
  <si>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</si>
  <si>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</si>
  <si>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</si>
  <si>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</si>
  <si>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</si>
  <si>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</si>
  <si>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</si>
  <si>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</si>
  <si>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</si>
  <si>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</si>
  <si>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</si>
  <si>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</si>
  <si>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</si>
  <si>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</si>
  <si>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</si>
  <si>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</si>
  <si>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</si>
  <si>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</si>
  <si>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</si>
  <si>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</si>
  <si>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</si>
  <si>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</si>
  <si>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</si>
  <si>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</si>
  <si>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</si>
  <si>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</si>
  <si>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</si>
  <si>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</si>
  <si>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</si>
  <si>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</si>
  <si>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</si>
  <si>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</si>
  <si>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</si>
  <si>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</si>
  <si>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</si>
  <si>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</si>
  <si>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</si>
  <si>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</si>
  <si>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</si>
  <si>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</si>
  <si>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</si>
  <si>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</si>
  <si>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</si>
  <si>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</si>
  <si>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</si>
  <si>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</si>
  <si>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</si>
  <si>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</si>
  <si>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</si>
  <si>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</si>
  <si>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</si>
  <si>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</si>
  <si>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</si>
  <si>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</si>
  <si>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</si>
  <si>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</si>
  <si>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</si>
  <si>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</si>
  <si>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</si>
  <si>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</si>
  <si>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</si>
  <si>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</si>
  <si>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</si>
  <si>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</si>
  <si>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</si>
  <si>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</si>
  <si>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</si>
  <si>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</si>
  <si>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</si>
  <si>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</si>
  <si>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</si>
  <si>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</si>
  <si>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</si>
  <si>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</si>
  <si>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</si>
  <si>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</si>
  <si>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</si>
  <si>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</si>
  <si>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</si>
  <si>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</si>
  <si>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</si>
  <si>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</si>
  <si>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</si>
  <si>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</si>
  <si>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</si>
  <si>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</si>
  <si>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</si>
  <si>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</si>
  <si>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</si>
  <si>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</si>
  <si>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</si>
  <si>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</si>
  <si>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</si>
  <si>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2.54</t>
  </si>
  <si>
    <t>▲ 6.98</t>
  </si>
  <si>
    <t>▲ 5.96</t>
  </si>
  <si>
    <t>一般会計</t>
  </si>
  <si>
    <t>佐久穂町病院事業会計</t>
  </si>
  <si>
    <t>佐久穂町簡易水道事業特別会計</t>
  </si>
  <si>
    <t>佐久穂町住宅地造成事業特別会計</t>
  </si>
  <si>
    <t>佐久穂町介護保険特別会計</t>
  </si>
  <si>
    <t>佐久穂町国民健康保険特別会計</t>
  </si>
  <si>
    <t>佐久穂町農業集落排水事業特別会計</t>
  </si>
  <si>
    <t>佐久穂町老人保健施設特別会計</t>
  </si>
  <si>
    <t>その他会計（赤字）</t>
  </si>
  <si>
    <t>その他会計（黒字）</t>
  </si>
  <si>
    <t>R01</t>
    <phoneticPr fontId="5"/>
  </si>
  <si>
    <t>R02</t>
    <phoneticPr fontId="5"/>
  </si>
  <si>
    <t>R03</t>
    <phoneticPr fontId="5"/>
  </si>
  <si>
    <t>R04</t>
    <phoneticPr fontId="5"/>
  </si>
  <si>
    <t>R05</t>
    <phoneticPr fontId="5"/>
  </si>
  <si>
    <t>公共施設等整備基金</t>
    <phoneticPr fontId="10"/>
  </si>
  <si>
    <t>子育て支援基金</t>
    <phoneticPr fontId="10"/>
  </si>
  <si>
    <t>地域振興基金</t>
    <phoneticPr fontId="10"/>
  </si>
  <si>
    <t>地域福祉基金</t>
    <phoneticPr fontId="10"/>
  </si>
  <si>
    <t>防災対策基金</t>
    <rPh sb="0" eb="2">
      <t>ボウサイ</t>
    </rPh>
    <rPh sb="2" eb="4">
      <t>タイサク</t>
    </rPh>
    <phoneticPr fontId="10"/>
  </si>
  <si>
    <t>長野県市町村自治振興組合</t>
    <rPh sb="0" eb="3">
      <t>ナガノケン</t>
    </rPh>
    <rPh sb="3" eb="6">
      <t>シチョウソン</t>
    </rPh>
    <rPh sb="6" eb="8">
      <t>ジチ</t>
    </rPh>
    <rPh sb="8" eb="10">
      <t>シンコウ</t>
    </rPh>
    <rPh sb="10" eb="12">
      <t>クミアイ</t>
    </rPh>
    <phoneticPr fontId="10"/>
  </si>
  <si>
    <t>長野県市町村総合事務組合（一般会計）</t>
    <rPh sb="0" eb="3">
      <t>ナガノケン</t>
    </rPh>
    <rPh sb="3" eb="6">
      <t>シチョウソン</t>
    </rPh>
    <rPh sb="6" eb="12">
      <t>ソウゴウジムクミアイ</t>
    </rPh>
    <rPh sb="13" eb="15">
      <t>イッパン</t>
    </rPh>
    <rPh sb="15" eb="17">
      <t>カイケイ</t>
    </rPh>
    <phoneticPr fontId="10"/>
  </si>
  <si>
    <t>長野県市町村総合事務組合（非常勤職員公務災害補償特別会計）</t>
    <rPh sb="0" eb="3">
      <t>ナガノケン</t>
    </rPh>
    <rPh sb="3" eb="6">
      <t>シチョウソン</t>
    </rPh>
    <rPh sb="6" eb="12">
      <t>ソウゴウジムクミアイ</t>
    </rPh>
    <rPh sb="13" eb="16">
      <t>ヒジョウキン</t>
    </rPh>
    <rPh sb="16" eb="18">
      <t>ショクイン</t>
    </rPh>
    <rPh sb="18" eb="20">
      <t>コウム</t>
    </rPh>
    <rPh sb="20" eb="22">
      <t>サイガイ</t>
    </rPh>
    <rPh sb="22" eb="24">
      <t>ホショウ</t>
    </rPh>
    <rPh sb="24" eb="26">
      <t>トクベツ</t>
    </rPh>
    <rPh sb="26" eb="28">
      <t>カイケイ</t>
    </rPh>
    <phoneticPr fontId="10"/>
  </si>
  <si>
    <t>長野県後期高齢医療広域連合（一般会計）</t>
    <rPh sb="0" eb="3">
      <t>ナガノケン</t>
    </rPh>
    <rPh sb="3" eb="5">
      <t>コウキ</t>
    </rPh>
    <rPh sb="5" eb="7">
      <t>コウレイ</t>
    </rPh>
    <rPh sb="7" eb="9">
      <t>イリョウ</t>
    </rPh>
    <rPh sb="9" eb="11">
      <t>コウイキ</t>
    </rPh>
    <rPh sb="11" eb="13">
      <t>レンゴウ</t>
    </rPh>
    <rPh sb="14" eb="16">
      <t>イッパン</t>
    </rPh>
    <rPh sb="16" eb="18">
      <t>カイケイ</t>
    </rPh>
    <phoneticPr fontId="10"/>
  </si>
  <si>
    <t>長野県後期高齢医療広域連合（後期高齢者医療特別会計）</t>
    <rPh sb="0" eb="3">
      <t>ナガノケン</t>
    </rPh>
    <rPh sb="3" eb="5">
      <t>コウキ</t>
    </rPh>
    <rPh sb="5" eb="7">
      <t>コウレイ</t>
    </rPh>
    <rPh sb="7" eb="9">
      <t>イリョウ</t>
    </rPh>
    <rPh sb="9" eb="11">
      <t>コウイキ</t>
    </rPh>
    <rPh sb="11" eb="13">
      <t>レンゴウ</t>
    </rPh>
    <rPh sb="14" eb="16">
      <t>コウキ</t>
    </rPh>
    <rPh sb="16" eb="18">
      <t>コウレイ</t>
    </rPh>
    <rPh sb="18" eb="19">
      <t>シャ</t>
    </rPh>
    <rPh sb="19" eb="21">
      <t>イリョウ</t>
    </rPh>
    <rPh sb="21" eb="23">
      <t>トクベツ</t>
    </rPh>
    <rPh sb="23" eb="25">
      <t>カイケイ</t>
    </rPh>
    <phoneticPr fontId="10"/>
  </si>
  <si>
    <t>長野県地方税滞納整理機構</t>
    <rPh sb="0" eb="3">
      <t>ナガノケン</t>
    </rPh>
    <rPh sb="3" eb="6">
      <t>チホウゼイ</t>
    </rPh>
    <rPh sb="6" eb="8">
      <t>タイノウ</t>
    </rPh>
    <rPh sb="8" eb="10">
      <t>セイリ</t>
    </rPh>
    <rPh sb="10" eb="12">
      <t>キコウ</t>
    </rPh>
    <phoneticPr fontId="10"/>
  </si>
  <si>
    <t>東北信市町村交通災害共済事務組合</t>
    <rPh sb="0" eb="2">
      <t>トウホク</t>
    </rPh>
    <rPh sb="2" eb="3">
      <t>シン</t>
    </rPh>
    <rPh sb="3" eb="6">
      <t>シチョウソン</t>
    </rPh>
    <rPh sb="6" eb="8">
      <t>コウツウ</t>
    </rPh>
    <rPh sb="8" eb="10">
      <t>サイガイ</t>
    </rPh>
    <rPh sb="10" eb="12">
      <t>キョウサイ</t>
    </rPh>
    <rPh sb="12" eb="16">
      <t>ジムクミアイ</t>
    </rPh>
    <phoneticPr fontId="10"/>
  </si>
  <si>
    <t>佐久水道企業団</t>
    <rPh sb="0" eb="2">
      <t>サク</t>
    </rPh>
    <rPh sb="2" eb="4">
      <t>スイドウ</t>
    </rPh>
    <rPh sb="4" eb="6">
      <t>キギョウ</t>
    </rPh>
    <rPh sb="6" eb="7">
      <t>ダン</t>
    </rPh>
    <phoneticPr fontId="10"/>
  </si>
  <si>
    <t>佐久広域連合（一般会計）</t>
    <rPh sb="0" eb="2">
      <t>サク</t>
    </rPh>
    <rPh sb="2" eb="4">
      <t>コウイキ</t>
    </rPh>
    <rPh sb="4" eb="6">
      <t>レンゴウ</t>
    </rPh>
    <rPh sb="7" eb="11">
      <t>イッパンカイケイ</t>
    </rPh>
    <phoneticPr fontId="10"/>
  </si>
  <si>
    <t>佐久広域連合（消防特別会計）</t>
    <rPh sb="0" eb="2">
      <t>サク</t>
    </rPh>
    <rPh sb="2" eb="4">
      <t>コウイキ</t>
    </rPh>
    <rPh sb="4" eb="6">
      <t>レンゴウ</t>
    </rPh>
    <rPh sb="7" eb="9">
      <t>ショウボウ</t>
    </rPh>
    <rPh sb="9" eb="11">
      <t>トクベツ</t>
    </rPh>
    <rPh sb="11" eb="13">
      <t>カイケイ</t>
    </rPh>
    <phoneticPr fontId="10"/>
  </si>
  <si>
    <t>佐久広域連合（特別養護老人ホーム特別会計）</t>
    <rPh sb="0" eb="2">
      <t>サク</t>
    </rPh>
    <rPh sb="2" eb="4">
      <t>コウイキ</t>
    </rPh>
    <rPh sb="4" eb="6">
      <t>レンゴウ</t>
    </rPh>
    <rPh sb="7" eb="9">
      <t>トクベツ</t>
    </rPh>
    <rPh sb="9" eb="11">
      <t>ヨウゴ</t>
    </rPh>
    <rPh sb="11" eb="13">
      <t>ロウジン</t>
    </rPh>
    <rPh sb="16" eb="18">
      <t>トクベツ</t>
    </rPh>
    <rPh sb="18" eb="20">
      <t>カイケイ</t>
    </rPh>
    <phoneticPr fontId="10"/>
  </si>
  <si>
    <t>佐久広域連合（救護施設特別会計）</t>
    <rPh sb="0" eb="2">
      <t>サク</t>
    </rPh>
    <rPh sb="2" eb="4">
      <t>コウイキ</t>
    </rPh>
    <rPh sb="4" eb="6">
      <t>レンゴウ</t>
    </rPh>
    <rPh sb="7" eb="9">
      <t>キュウゴ</t>
    </rPh>
    <rPh sb="9" eb="11">
      <t>シセツ</t>
    </rPh>
    <rPh sb="11" eb="13">
      <t>トクベツ</t>
    </rPh>
    <rPh sb="13" eb="15">
      <t>カイケイ</t>
    </rPh>
    <phoneticPr fontId="10"/>
  </si>
  <si>
    <t>佐久環境衛生組合（一般会計）</t>
    <rPh sb="0" eb="2">
      <t>サク</t>
    </rPh>
    <rPh sb="2" eb="4">
      <t>カンキョウ</t>
    </rPh>
    <rPh sb="4" eb="6">
      <t>エイセイ</t>
    </rPh>
    <rPh sb="6" eb="8">
      <t>クミアイ</t>
    </rPh>
    <rPh sb="9" eb="11">
      <t>イッパン</t>
    </rPh>
    <rPh sb="11" eb="13">
      <t>カイケイ</t>
    </rPh>
    <phoneticPr fontId="10"/>
  </si>
  <si>
    <t>佐久環境衛生組合（公共下水道事業特別会計）</t>
    <rPh sb="0" eb="2">
      <t>サク</t>
    </rPh>
    <rPh sb="2" eb="4">
      <t>カンキョウ</t>
    </rPh>
    <rPh sb="4" eb="6">
      <t>エイセイ</t>
    </rPh>
    <rPh sb="6" eb="8">
      <t>クミアイ</t>
    </rPh>
    <rPh sb="9" eb="11">
      <t>コウキョウ</t>
    </rPh>
    <rPh sb="11" eb="14">
      <t>ゲスイドウ</t>
    </rPh>
    <rPh sb="14" eb="16">
      <t>ジギョウ</t>
    </rPh>
    <rPh sb="16" eb="18">
      <t>トクベツ</t>
    </rPh>
    <rPh sb="18" eb="20">
      <t>カイケイ</t>
    </rPh>
    <phoneticPr fontId="10"/>
  </si>
  <si>
    <t>-</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</si>
</sst>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93492</c:v>
                </c:pt>
                <c:pt idx="1">
                  <c:v>94796</c:v>
                </c:pt>
                <c:pt idx="2">
                  <c:v>85942</c:v>
                </c:pt>
                <c:pt idx="3">
                  <c:v>95007</c:v>
                </c:pt>
                <c:pt idx="4">
                  <c:v>98176</c:v>
                </c:pt>
              </c:numCache>
            </c:numRef>
          </c:val>
          <c:smooth val="0"/>
          <c:extLst>
            <c:ext xmlns:c16="http://schemas.microsoft.com/office/drawing/2014/chart" uri="{C3380CC4-5D6E-409C-BE32-E72D297353CC}">
              <c16:uniqueId val="{00000000-7417-4690-BFC5-DD341997BF5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166623</c:v>
                </c:pt>
                <c:pt idx="1">
                  <c:v>97912</c:v>
                </c:pt>
                <c:pt idx="2">
                  <c:v>56372</c:v>
                </c:pt>
                <c:pt idx="3">
                  <c:v>108419</c:v>
                </c:pt>
                <c:pt idx="4">
                  <c:v>247740</c:v>
                </c:pt>
              </c:numCache>
            </c:numRef>
          </c:val>
          <c:smooth val="0"/>
          <c:extLst>
            <c:ext xmlns:c16="http://schemas.microsoft.com/office/drawing/2014/chart" uri="{C3380CC4-5D6E-409C-BE32-E72D297353CC}">
              <c16:uniqueId val="{00000001-7417-4690-BFC5-DD341997BF5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0.24</c:v>
                </c:pt>
                <c:pt idx="1">
                  <c:v>5.91</c:v>
                </c:pt>
                <c:pt idx="2">
                  <c:v>14.99</c:v>
                </c:pt>
                <c:pt idx="3">
                  <c:v>17.41</c:v>
                </c:pt>
                <c:pt idx="4">
                  <c:v>9.02</c:v>
                </c:pt>
              </c:numCache>
            </c:numRef>
          </c:val>
          <c:extLst>
            <c:ext xmlns:c16="http://schemas.microsoft.com/office/drawing/2014/chart" uri="{C3380CC4-5D6E-409C-BE32-E72D297353CC}">
              <c16:uniqueId val="{00000000-2689-4C13-B4D8-91DDFE9A8AD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36.22</c:v>
                </c:pt>
                <c:pt idx="1">
                  <c:v>31.7</c:v>
                </c:pt>
                <c:pt idx="2">
                  <c:v>27.16</c:v>
                </c:pt>
                <c:pt idx="3">
                  <c:v>20.76</c:v>
                </c:pt>
                <c:pt idx="4">
                  <c:v>23.34</c:v>
                </c:pt>
              </c:numCache>
            </c:numRef>
          </c:val>
          <c:extLst>
            <c:ext xmlns:c16="http://schemas.microsoft.com/office/drawing/2014/chart" uri="{C3380CC4-5D6E-409C-BE32-E72D297353CC}">
              <c16:uniqueId val="{00000001-2689-4C13-B4D8-91DDFE9A8AD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-2.54</c:v>
                </c:pt>
                <c:pt idx="1">
                  <c:v>1.72</c:v>
                </c:pt>
                <c:pt idx="2">
                  <c:v>5.92</c:v>
                </c:pt>
                <c:pt idx="3">
                  <c:v>-6.98</c:v>
                </c:pt>
                <c:pt idx="4">
                  <c:v>-5.96</c:v>
                </c:pt>
              </c:numCache>
            </c:numRef>
          </c:val>
          <c:smooth val="0"/>
          <c:extLst>
            <c:ext xmlns:c16="http://schemas.microsoft.com/office/drawing/2014/chart" uri="{C3380CC4-5D6E-409C-BE32-E72D297353CC}">
              <c16:uniqueId val="{00000002-2689-4C13-B4D8-91DDFE9A8AD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0.01</c:v>
                </c:pt>
                <c:pt idx="2">
                  <c:v>#N/A</c:v>
                </c:pt>
                <c:pt idx="3">
                  <c:v>0.01</c:v>
                </c:pt>
                <c:pt idx="4">
                  <c:v>#N/A</c:v>
                </c:pt>
                <c:pt idx="5">
                  <c:v>0.01</c:v>
                </c:pt>
                <c:pt idx="6">
                  <c:v>#N/A</c:v>
                </c:pt>
                <c:pt idx="7">
                  <c:v>0.01</c:v>
                </c:pt>
                <c:pt idx="8">
                  <c:v>#N/A</c:v>
                </c:pt>
                <c:pt idx="9">
                  <c:v>0.02</c:v>
                </c:pt>
              </c:numCache>
            </c:numRef>
          </c:val>
          <c:extLst>
            <c:ext xmlns:c16="http://schemas.microsoft.com/office/drawing/2014/chart" uri="{C3380CC4-5D6E-409C-BE32-E72D297353CC}">
              <c16:uniqueId val="{00000000-450D-4DEB-AC78-02039A94017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50D-4DEB-AC78-02039A940175}"/>
            </c:ext>
          </c:extLst>
        </c:ser>
        <c:ser>
          <c:idx val="2"/>
          <c:order val="2"/>
          <c:tx>
            <c:strRef>
              <c:f>データシート!$A$29</c:f>
              <c:strCache>
                <c:ptCount val="1"/>
                <c:pt idx="0">
                  <c:v>佐久穂町老人保健施設特別会計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0.26</c:v>
                </c:pt>
                <c:pt idx="2">
                  <c:v>#N/A</c:v>
                </c:pt>
                <c:pt idx="3">
                  <c:v>0.41</c:v>
                </c:pt>
                <c:pt idx="4">
                  <c:v>#N/A</c:v>
                </c:pt>
                <c:pt idx="5">
                  <c:v>7.0000000000000007E-2</c:v>
                </c:pt>
                <c:pt idx="6">
                  <c:v>#N/A</c:v>
                </c:pt>
                <c:pt idx="7">
                  <c:v>0.01</c:v>
                </c:pt>
                <c:pt idx="8">
                  <c:v>#N/A</c:v>
                </c:pt>
                <c:pt idx="9">
                  <c:v>7.0000000000000007E-2</c:v>
                </c:pt>
              </c:numCache>
            </c:numRef>
          </c:val>
          <c:extLst>
            <c:ext xmlns:c16="http://schemas.microsoft.com/office/drawing/2014/chart" uri="{C3380CC4-5D6E-409C-BE32-E72D297353CC}">
              <c16:uniqueId val="{00000002-450D-4DEB-AC78-02039A940175}"/>
            </c:ext>
          </c:extLst>
        </c:ser>
        <c:ser>
          <c:idx val="3"/>
          <c:order val="3"/>
          <c:tx>
            <c:strRef>
              <c:f>データシート!$A$30</c:f>
              <c:strCache>
                <c:ptCount val="1"/>
                <c:pt idx="0">
                  <c:v>佐久穂町農業集落排水事業特別会計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0.04</c:v>
                </c:pt>
                <c:pt idx="4">
                  <c:v>#N/A</c:v>
                </c:pt>
                <c:pt idx="5">
                  <c:v>0</c:v>
                </c:pt>
                <c:pt idx="6">
                  <c:v>#N/A</c:v>
                </c:pt>
                <c:pt idx="7">
                  <c:v>0.05</c:v>
                </c:pt>
                <c:pt idx="8">
                  <c:v>#N/A</c:v>
                </c:pt>
                <c:pt idx="9">
                  <c:v>7.0000000000000007E-2</c:v>
                </c:pt>
              </c:numCache>
            </c:numRef>
          </c:val>
          <c:extLst>
            <c:ext xmlns:c16="http://schemas.microsoft.com/office/drawing/2014/chart" uri="{C3380CC4-5D6E-409C-BE32-E72D297353CC}">
              <c16:uniqueId val="{00000003-450D-4DEB-AC78-02039A940175}"/>
            </c:ext>
          </c:extLst>
        </c:ser>
        <c:ser>
          <c:idx val="4"/>
          <c:order val="4"/>
          <c:tx>
            <c:strRef>
              <c:f>データシート!$A$31</c:f>
              <c:strCache>
                <c:ptCount val="1"/>
                <c:pt idx="0">
                  <c:v>佐久穂町国民健康保険特別会計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0.28000000000000003</c:v>
                </c:pt>
                <c:pt idx="2">
                  <c:v>#N/A</c:v>
                </c:pt>
                <c:pt idx="3">
                  <c:v>0.72</c:v>
                </c:pt>
                <c:pt idx="4">
                  <c:v>#N/A</c:v>
                </c:pt>
                <c:pt idx="5">
                  <c:v>0.5</c:v>
                </c:pt>
                <c:pt idx="6">
                  <c:v>#N/A</c:v>
                </c:pt>
                <c:pt idx="7">
                  <c:v>0.65</c:v>
                </c:pt>
                <c:pt idx="8">
                  <c:v>#N/A</c:v>
                </c:pt>
                <c:pt idx="9">
                  <c:v>0.33</c:v>
                </c:pt>
              </c:numCache>
            </c:numRef>
          </c:val>
          <c:extLst>
            <c:ext xmlns:c16="http://schemas.microsoft.com/office/drawing/2014/chart" uri="{C3380CC4-5D6E-409C-BE32-E72D297353CC}">
              <c16:uniqueId val="{00000004-450D-4DEB-AC78-02039A940175}"/>
            </c:ext>
          </c:extLst>
        </c:ser>
        <c:ser>
          <c:idx val="5"/>
          <c:order val="5"/>
          <c:tx>
            <c:strRef>
              <c:f>データシート!$A$32</c:f>
              <c:strCache>
                <c:ptCount val="1"/>
                <c:pt idx="0">
                  <c:v>佐久穂町介護保険特別会計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0.46</c:v>
                </c:pt>
                <c:pt idx="2">
                  <c:v>#N/A</c:v>
                </c:pt>
                <c:pt idx="3">
                  <c:v>0.17</c:v>
                </c:pt>
                <c:pt idx="4">
                  <c:v>#N/A</c:v>
                </c:pt>
                <c:pt idx="5">
                  <c:v>0.32</c:v>
                </c:pt>
                <c:pt idx="6">
                  <c:v>#N/A</c:v>
                </c:pt>
                <c:pt idx="7">
                  <c:v>0.75</c:v>
                </c:pt>
                <c:pt idx="8">
                  <c:v>#N/A</c:v>
                </c:pt>
                <c:pt idx="9">
                  <c:v>0.46</c:v>
                </c:pt>
              </c:numCache>
            </c:numRef>
          </c:val>
          <c:extLst>
            <c:ext xmlns:c16="http://schemas.microsoft.com/office/drawing/2014/chart" uri="{C3380CC4-5D6E-409C-BE32-E72D297353CC}">
              <c16:uniqueId val="{00000005-450D-4DEB-AC78-02039A940175}"/>
            </c:ext>
          </c:extLst>
        </c:ser>
        <c:ser>
          <c:idx val="6"/>
          <c:order val="6"/>
          <c:tx>
            <c:strRef>
              <c:f>データシート!$A$33</c:f>
              <c:strCache>
                <c:ptCount val="1"/>
                <c:pt idx="0">
                  <c:v>佐久穂町住宅地造成事業特別会計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c:v>
                </c:pt>
                <c:pt idx="2">
                  <c:v>#N/A</c:v>
                </c:pt>
                <c:pt idx="3">
                  <c:v>0.18</c:v>
                </c:pt>
                <c:pt idx="4">
                  <c:v>#N/A</c:v>
                </c:pt>
                <c:pt idx="5">
                  <c:v>0</c:v>
                </c:pt>
                <c:pt idx="6">
                  <c:v>#N/A</c:v>
                </c:pt>
                <c:pt idx="7">
                  <c:v>0.18</c:v>
                </c:pt>
                <c:pt idx="8">
                  <c:v>#N/A</c:v>
                </c:pt>
                <c:pt idx="9">
                  <c:v>0.46</c:v>
                </c:pt>
              </c:numCache>
            </c:numRef>
          </c:val>
          <c:extLst>
            <c:ext xmlns:c16="http://schemas.microsoft.com/office/drawing/2014/chart" uri="{C3380CC4-5D6E-409C-BE32-E72D297353CC}">
              <c16:uniqueId val="{00000006-450D-4DEB-AC78-02039A940175}"/>
            </c:ext>
          </c:extLst>
        </c:ser>
        <c:ser>
          <c:idx val="7"/>
          <c:order val="7"/>
          <c:tx>
            <c:strRef>
              <c:f>データシート!$A$34</c:f>
              <c:strCache>
                <c:ptCount val="1"/>
                <c:pt idx="0">
                  <c:v>佐久穂町簡易水道事業特別会計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0.01</c:v>
                </c:pt>
                <c:pt idx="2">
                  <c:v>#N/A</c:v>
                </c:pt>
                <c:pt idx="3">
                  <c:v>0.14000000000000001</c:v>
                </c:pt>
                <c:pt idx="4">
                  <c:v>#N/A</c:v>
                </c:pt>
                <c:pt idx="5">
                  <c:v>0.04</c:v>
                </c:pt>
                <c:pt idx="6">
                  <c:v>#N/A</c:v>
                </c:pt>
                <c:pt idx="7">
                  <c:v>0</c:v>
                </c:pt>
                <c:pt idx="8">
                  <c:v>#N/A</c:v>
                </c:pt>
                <c:pt idx="9">
                  <c:v>1.45</c:v>
                </c:pt>
              </c:numCache>
            </c:numRef>
          </c:val>
          <c:extLst>
            <c:ext xmlns:c16="http://schemas.microsoft.com/office/drawing/2014/chart" uri="{C3380CC4-5D6E-409C-BE32-E72D297353CC}">
              <c16:uniqueId val="{00000007-450D-4DEB-AC78-02039A940175}"/>
            </c:ext>
          </c:extLst>
        </c:ser>
        <c:ser>
          <c:idx val="8"/>
          <c:order val="8"/>
          <c:tx>
            <c:strRef>
              <c:f>データシート!$A$35</c:f>
              <c:strCache>
                <c:ptCount val="1"/>
                <c:pt idx="0">
                  <c:v>佐久穂町病院事業会計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1.94</c:v>
                </c:pt>
                <c:pt idx="2">
                  <c:v>#N/A</c:v>
                </c:pt>
                <c:pt idx="3">
                  <c:v>1.33</c:v>
                </c:pt>
                <c:pt idx="4">
                  <c:v>#N/A</c:v>
                </c:pt>
                <c:pt idx="5">
                  <c:v>1.37</c:v>
                </c:pt>
                <c:pt idx="6">
                  <c:v>#N/A</c:v>
                </c:pt>
                <c:pt idx="7">
                  <c:v>2.09</c:v>
                </c:pt>
                <c:pt idx="8">
                  <c:v>#N/A</c:v>
                </c:pt>
                <c:pt idx="9">
                  <c:v>2.25</c:v>
                </c:pt>
              </c:numCache>
            </c:numRef>
          </c:val>
          <c:extLst>
            <c:ext xmlns:c16="http://schemas.microsoft.com/office/drawing/2014/chart" uri="{C3380CC4-5D6E-409C-BE32-E72D297353CC}">
              <c16:uniqueId val="{00000008-450D-4DEB-AC78-02039A94017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0.24</c:v>
                </c:pt>
                <c:pt idx="2">
                  <c:v>#N/A</c:v>
                </c:pt>
                <c:pt idx="3">
                  <c:v>8.7799999999999994</c:v>
                </c:pt>
                <c:pt idx="4">
                  <c:v>#N/A</c:v>
                </c:pt>
                <c:pt idx="5">
                  <c:v>14.99</c:v>
                </c:pt>
                <c:pt idx="6">
                  <c:v>#N/A</c:v>
                </c:pt>
                <c:pt idx="7">
                  <c:v>17.41</c:v>
                </c:pt>
                <c:pt idx="8">
                  <c:v>#N/A</c:v>
                </c:pt>
                <c:pt idx="9">
                  <c:v>9.01</c:v>
                </c:pt>
              </c:numCache>
            </c:numRef>
          </c:val>
          <c:extLst>
            <c:ext xmlns:c16="http://schemas.microsoft.com/office/drawing/2014/chart" uri="{C3380CC4-5D6E-409C-BE32-E72D297353CC}">
              <c16:uniqueId val="{00000009-450D-4DEB-AC78-02039A94017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1363</c:v>
                </c:pt>
                <c:pt idx="5">
                  <c:v>1253</c:v>
                </c:pt>
                <c:pt idx="8">
                  <c:v>1173</c:v>
                </c:pt>
                <c:pt idx="11">
                  <c:v>1155</c:v>
                </c:pt>
                <c:pt idx="14">
                  <c:v>819</c:v>
                </c:pt>
              </c:numCache>
            </c:numRef>
          </c:val>
          <c:extLst>
            <c:ext xmlns:c16="http://schemas.microsoft.com/office/drawing/2014/chart" uri="{C3380CC4-5D6E-409C-BE32-E72D297353CC}">
              <c16:uniqueId val="{00000000-AEF6-4938-8F43-215E4BE5BE6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EF6-4938-8F43-215E4BE5BE6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EF6-4938-8F43-215E4BE5BE6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613</c:v>
                </c:pt>
                <c:pt idx="3">
                  <c:v>612</c:v>
                </c:pt>
                <c:pt idx="6">
                  <c:v>595</c:v>
                </c:pt>
                <c:pt idx="9">
                  <c:v>650</c:v>
                </c:pt>
                <c:pt idx="12">
                  <c:v>314</c:v>
                </c:pt>
              </c:numCache>
            </c:numRef>
          </c:val>
          <c:extLst>
            <c:ext xmlns:c16="http://schemas.microsoft.com/office/drawing/2014/chart" uri="{C3380CC4-5D6E-409C-BE32-E72D297353CC}">
              <c16:uniqueId val="{00000003-AEF6-4938-8F43-215E4BE5BE6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148</c:v>
                </c:pt>
                <c:pt idx="3">
                  <c:v>147</c:v>
                </c:pt>
                <c:pt idx="6">
                  <c:v>146</c:v>
                </c:pt>
                <c:pt idx="9">
                  <c:v>104</c:v>
                </c:pt>
                <c:pt idx="12">
                  <c:v>93</c:v>
                </c:pt>
              </c:numCache>
            </c:numRef>
          </c:val>
          <c:extLst>
            <c:ext xmlns:c16="http://schemas.microsoft.com/office/drawing/2014/chart" uri="{C3380CC4-5D6E-409C-BE32-E72D297353CC}">
              <c16:uniqueId val="{00000004-AEF6-4938-8F43-215E4BE5BE6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EF6-4938-8F43-215E4BE5BE6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EF6-4938-8F43-215E4BE5BE6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1074</c:v>
                </c:pt>
                <c:pt idx="3">
                  <c:v>950</c:v>
                </c:pt>
                <c:pt idx="6">
                  <c:v>882</c:v>
                </c:pt>
                <c:pt idx="9">
                  <c:v>1012</c:v>
                </c:pt>
                <c:pt idx="12">
                  <c:v>719</c:v>
                </c:pt>
              </c:numCache>
            </c:numRef>
          </c:val>
          <c:extLst>
            <c:ext xmlns:c16="http://schemas.microsoft.com/office/drawing/2014/chart" uri="{C3380CC4-5D6E-409C-BE32-E72D297353CC}">
              <c16:uniqueId val="{00000007-AEF6-4938-8F43-215E4BE5BE6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472</c:v>
                </c:pt>
                <c:pt idx="2">
                  <c:v>#N/A</c:v>
                </c:pt>
                <c:pt idx="3">
                  <c:v>#N/A</c:v>
                </c:pt>
                <c:pt idx="4">
                  <c:v>456</c:v>
                </c:pt>
                <c:pt idx="5">
                  <c:v>#N/A</c:v>
                </c:pt>
                <c:pt idx="6">
                  <c:v>#N/A</c:v>
                </c:pt>
                <c:pt idx="7">
                  <c:v>450</c:v>
                </c:pt>
                <c:pt idx="8">
                  <c:v>#N/A</c:v>
                </c:pt>
                <c:pt idx="9">
                  <c:v>#N/A</c:v>
                </c:pt>
                <c:pt idx="10">
                  <c:v>611</c:v>
                </c:pt>
                <c:pt idx="11">
                  <c:v>#N/A</c:v>
                </c:pt>
                <c:pt idx="12">
                  <c:v>#N/A</c:v>
                </c:pt>
                <c:pt idx="13">
                  <c:v>307</c:v>
                </c:pt>
                <c:pt idx="14">
                  <c:v>#N/A</c:v>
                </c:pt>
              </c:numCache>
            </c:numRef>
          </c:val>
          <c:smooth val="0"/>
          <c:extLst>
            <c:ext xmlns:c16="http://schemas.microsoft.com/office/drawing/2014/chart" uri="{C3380CC4-5D6E-409C-BE32-E72D297353CC}">
              <c16:uniqueId val="{00000008-AEF6-4938-8F43-215E4BE5BE6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9938</c:v>
                </c:pt>
                <c:pt idx="5">
                  <c:v>9253</c:v>
                </c:pt>
                <c:pt idx="8">
                  <c:v>8310</c:v>
                </c:pt>
                <c:pt idx="11">
                  <c:v>7995</c:v>
                </c:pt>
                <c:pt idx="14">
                  <c:v>7878</c:v>
                </c:pt>
              </c:numCache>
            </c:numRef>
          </c:val>
          <c:extLst>
            <c:ext xmlns:c16="http://schemas.microsoft.com/office/drawing/2014/chart" uri="{C3380CC4-5D6E-409C-BE32-E72D297353CC}">
              <c16:uniqueId val="{00000000-ECA4-4817-A03E-E8A31BD2F9A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c:v>
                </c:pt>
                <c:pt idx="5">
                  <c:v>0</c:v>
                </c:pt>
                <c:pt idx="8">
                  <c:v>0</c:v>
                </c:pt>
                <c:pt idx="11">
                  <c:v>0</c:v>
                </c:pt>
                <c:pt idx="14">
                  <c:v>0</c:v>
                </c:pt>
              </c:numCache>
            </c:numRef>
          </c:val>
          <c:extLst>
            <c:ext xmlns:c16="http://schemas.microsoft.com/office/drawing/2014/chart" uri="{C3380CC4-5D6E-409C-BE32-E72D297353CC}">
              <c16:uniqueId val="{00000001-ECA4-4817-A03E-E8A31BD2F9A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6233</c:v>
                </c:pt>
                <c:pt idx="5">
                  <c:v>5806</c:v>
                </c:pt>
                <c:pt idx="8">
                  <c:v>5463</c:v>
                </c:pt>
                <c:pt idx="11">
                  <c:v>5992</c:v>
                </c:pt>
                <c:pt idx="14">
                  <c:v>5625</c:v>
                </c:pt>
              </c:numCache>
            </c:numRef>
          </c:val>
          <c:extLst>
            <c:ext xmlns:c16="http://schemas.microsoft.com/office/drawing/2014/chart" uri="{C3380CC4-5D6E-409C-BE32-E72D297353CC}">
              <c16:uniqueId val="{00000002-ECA4-4817-A03E-E8A31BD2F9A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CA4-4817-A03E-E8A31BD2F9A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CA4-4817-A03E-E8A31BD2F9A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CA4-4817-A03E-E8A31BD2F9A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709</c:v>
                </c:pt>
                <c:pt idx="3">
                  <c:v>805</c:v>
                </c:pt>
                <c:pt idx="6">
                  <c:v>857</c:v>
                </c:pt>
                <c:pt idx="9">
                  <c:v>821</c:v>
                </c:pt>
                <c:pt idx="12">
                  <c:v>773</c:v>
                </c:pt>
              </c:numCache>
            </c:numRef>
          </c:val>
          <c:extLst>
            <c:ext xmlns:c16="http://schemas.microsoft.com/office/drawing/2014/chart" uri="{C3380CC4-5D6E-409C-BE32-E72D297353CC}">
              <c16:uniqueId val="{00000006-ECA4-4817-A03E-E8A31BD2F9A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5281</c:v>
                </c:pt>
                <c:pt idx="3">
                  <c:v>4814</c:v>
                </c:pt>
                <c:pt idx="6">
                  <c:v>4286</c:v>
                </c:pt>
                <c:pt idx="9">
                  <c:v>1321</c:v>
                </c:pt>
                <c:pt idx="12">
                  <c:v>1110</c:v>
                </c:pt>
              </c:numCache>
            </c:numRef>
          </c:val>
          <c:extLst>
            <c:ext xmlns:c16="http://schemas.microsoft.com/office/drawing/2014/chart" uri="{C3380CC4-5D6E-409C-BE32-E72D297353CC}">
              <c16:uniqueId val="{00000007-ECA4-4817-A03E-E8A31BD2F9A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983</c:v>
                </c:pt>
                <c:pt idx="3">
                  <c:v>929</c:v>
                </c:pt>
                <c:pt idx="6">
                  <c:v>946</c:v>
                </c:pt>
                <c:pt idx="9">
                  <c:v>686</c:v>
                </c:pt>
                <c:pt idx="12">
                  <c:v>570</c:v>
                </c:pt>
              </c:numCache>
            </c:numRef>
          </c:val>
          <c:extLst>
            <c:ext xmlns:c16="http://schemas.microsoft.com/office/drawing/2014/chart" uri="{C3380CC4-5D6E-409C-BE32-E72D297353CC}">
              <c16:uniqueId val="{00000008-ECA4-4817-A03E-E8A31BD2F9A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CA4-4817-A03E-E8A31BD2F9A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4945</c:v>
                </c:pt>
                <c:pt idx="3">
                  <c:v>4696</c:v>
                </c:pt>
                <c:pt idx="6">
                  <c:v>4142</c:v>
                </c:pt>
                <c:pt idx="9">
                  <c:v>3764</c:v>
                </c:pt>
                <c:pt idx="12">
                  <c:v>4032</c:v>
                </c:pt>
              </c:numCache>
            </c:numRef>
          </c:val>
          <c:extLst>
            <c:ext xmlns:c16="http://schemas.microsoft.com/office/drawing/2014/chart" uri="{C3380CC4-5D6E-409C-BE32-E72D297353CC}">
              <c16:uniqueId val="{0000000A-ECA4-4817-A03E-E8A31BD2F9A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CA4-4817-A03E-E8A31BD2F9A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1520</c:v>
                </c:pt>
                <c:pt idx="1">
                  <c:v>1131</c:v>
                </c:pt>
                <c:pt idx="2">
                  <c:v>1181</c:v>
                </c:pt>
              </c:numCache>
            </c:numRef>
          </c:val>
          <c:extLst>
            <c:ext xmlns:c16="http://schemas.microsoft.com/office/drawing/2014/chart" uri="{C3380CC4-5D6E-409C-BE32-E72D297353CC}">
              <c16:uniqueId val="{00000000-BE64-4F24-8FE1-937137735D5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375</c:v>
                </c:pt>
                <c:pt idx="1">
                  <c:v>511</c:v>
                </c:pt>
                <c:pt idx="2">
                  <c:v>443</c:v>
                </c:pt>
              </c:numCache>
            </c:numRef>
          </c:val>
          <c:extLst>
            <c:ext xmlns:c16="http://schemas.microsoft.com/office/drawing/2014/chart" uri="{C3380CC4-5D6E-409C-BE32-E72D297353CC}">
              <c16:uniqueId val="{00000001-BE64-4F24-8FE1-937137735D5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4511</c:v>
                </c:pt>
                <c:pt idx="1">
                  <c:v>5068</c:v>
                </c:pt>
                <c:pt idx="2">
                  <c:v>4703</c:v>
                </c:pt>
              </c:numCache>
            </c:numRef>
          </c:val>
          <c:extLst>
            <c:ext xmlns:c16="http://schemas.microsoft.com/office/drawing/2014/chart" uri="{C3380CC4-5D6E-409C-BE32-E72D297353CC}">
              <c16:uniqueId val="{00000002-BE64-4F24-8FE1-937137735D5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ea"/>
              <a:ea typeface="+mn-ea"/>
              <a:cs typeface="+mn-cs"/>
            </a:rPr>
            <a:t>実質公債費比率（分子）については、</a:t>
          </a:r>
          <a:r>
            <a:rPr kumimoji="1" lang="en-US" altLang="ja-JP" sz="1200">
              <a:solidFill>
                <a:schemeClr val="dk1"/>
              </a:solidFill>
              <a:effectLst/>
              <a:latin typeface="+mn-ea"/>
              <a:ea typeface="+mn-ea"/>
              <a:cs typeface="+mn-cs"/>
            </a:rPr>
            <a:t>R4</a:t>
          </a:r>
          <a:r>
            <a:rPr kumimoji="1" lang="ja-JP" altLang="ja-JP" sz="1200">
              <a:solidFill>
                <a:schemeClr val="dk1"/>
              </a:solidFill>
              <a:effectLst/>
              <a:latin typeface="+mn-ea"/>
              <a:ea typeface="+mn-ea"/>
              <a:cs typeface="+mn-cs"/>
            </a:rPr>
            <a:t>年度</a:t>
          </a:r>
          <a:r>
            <a:rPr kumimoji="1" lang="ja-JP" altLang="en-US" sz="1200">
              <a:solidFill>
                <a:schemeClr val="dk1"/>
              </a:solidFill>
              <a:effectLst/>
              <a:latin typeface="+mn-ea"/>
              <a:ea typeface="+mn-ea"/>
              <a:cs typeface="+mn-cs"/>
            </a:rPr>
            <a:t>と比較して減少した</a:t>
          </a:r>
          <a:r>
            <a:rPr kumimoji="1" lang="ja-JP" altLang="ja-JP" sz="1200">
              <a:solidFill>
                <a:schemeClr val="dk1"/>
              </a:solidFill>
              <a:effectLst/>
              <a:latin typeface="+mn-ea"/>
              <a:ea typeface="+mn-ea"/>
              <a:cs typeface="+mn-cs"/>
            </a:rPr>
            <a:t>。要因は</a:t>
          </a:r>
          <a:r>
            <a:rPr kumimoji="1" lang="ja-JP" altLang="en-US" sz="1200">
              <a:solidFill>
                <a:schemeClr val="dk1"/>
              </a:solidFill>
              <a:effectLst/>
              <a:latin typeface="+mn-ea"/>
              <a:ea typeface="+mn-ea"/>
              <a:cs typeface="+mn-cs"/>
            </a:rPr>
            <a:t>佐久環境衛生組合の事務取扱によるものであるが、今後は道の駅整備事業による</a:t>
          </a:r>
          <a:r>
            <a:rPr kumimoji="1" lang="ja-JP" altLang="ja-JP" sz="1200">
              <a:solidFill>
                <a:schemeClr val="dk1"/>
              </a:solidFill>
              <a:effectLst/>
              <a:latin typeface="+mn-ea"/>
              <a:ea typeface="+mn-ea"/>
              <a:cs typeface="+mn-cs"/>
            </a:rPr>
            <a:t>過疎対策事業債の</a:t>
          </a:r>
          <a:r>
            <a:rPr kumimoji="1" lang="ja-JP" altLang="en-US" sz="1200">
              <a:solidFill>
                <a:schemeClr val="dk1"/>
              </a:solidFill>
              <a:effectLst/>
              <a:latin typeface="+mn-ea"/>
              <a:ea typeface="+mn-ea"/>
              <a:cs typeface="+mn-cs"/>
            </a:rPr>
            <a:t>借入</a:t>
          </a:r>
          <a:r>
            <a:rPr kumimoji="1" lang="ja-JP" altLang="ja-JP" sz="1200">
              <a:solidFill>
                <a:schemeClr val="dk1"/>
              </a:solidFill>
              <a:effectLst/>
              <a:latin typeface="+mn-ea"/>
              <a:ea typeface="+mn-ea"/>
              <a:cs typeface="+mn-cs"/>
            </a:rPr>
            <a:t>が計画されているため、数値の</a:t>
          </a:r>
          <a:r>
            <a:rPr kumimoji="1" lang="ja-JP" altLang="en-US" sz="1200">
              <a:solidFill>
                <a:schemeClr val="dk1"/>
              </a:solidFill>
              <a:effectLst/>
              <a:latin typeface="+mn-ea"/>
              <a:ea typeface="+mn-ea"/>
              <a:cs typeface="+mn-cs"/>
            </a:rPr>
            <a:t>上昇</a:t>
          </a:r>
          <a:r>
            <a:rPr kumimoji="1" lang="ja-JP" altLang="ja-JP" sz="1200">
              <a:solidFill>
                <a:schemeClr val="dk1"/>
              </a:solidFill>
              <a:effectLst/>
              <a:latin typeface="+mn-ea"/>
              <a:ea typeface="+mn-ea"/>
              <a:cs typeface="+mn-cs"/>
            </a:rPr>
            <a:t>が見込まれる</a:t>
          </a:r>
          <a:r>
            <a:rPr kumimoji="1" lang="ja-JP" altLang="en-US" sz="1200">
              <a:solidFill>
                <a:schemeClr val="dk1"/>
              </a:solidFill>
              <a:effectLst/>
              <a:latin typeface="+mn-ea"/>
              <a:ea typeface="+mn-ea"/>
              <a:cs typeface="+mn-cs"/>
            </a:rPr>
            <a:t>。数値の上昇を抑制するため、</a:t>
          </a:r>
          <a:r>
            <a:rPr kumimoji="1" lang="ja-JP" altLang="ja-JP" sz="1200">
              <a:solidFill>
                <a:schemeClr val="dk1"/>
              </a:solidFill>
              <a:effectLst/>
              <a:latin typeface="+mn-ea"/>
              <a:ea typeface="+mn-ea"/>
              <a:cs typeface="+mn-cs"/>
            </a:rPr>
            <a:t>繰上償還等の積極的実施や、償還期間を</a:t>
          </a:r>
          <a:r>
            <a:rPr kumimoji="1" lang="en-US" altLang="ja-JP" sz="1200">
              <a:solidFill>
                <a:schemeClr val="dk1"/>
              </a:solidFill>
              <a:effectLst/>
              <a:latin typeface="+mn-ea"/>
              <a:ea typeface="+mn-ea"/>
              <a:cs typeface="+mn-cs"/>
            </a:rPr>
            <a:t>20</a:t>
          </a:r>
          <a:r>
            <a:rPr kumimoji="1" lang="ja-JP" altLang="ja-JP" sz="1200">
              <a:solidFill>
                <a:schemeClr val="dk1"/>
              </a:solidFill>
              <a:effectLst/>
              <a:latin typeface="+mn-ea"/>
              <a:ea typeface="+mn-ea"/>
              <a:cs typeface="+mn-cs"/>
            </a:rPr>
            <a:t>年とすること</a:t>
          </a:r>
          <a:r>
            <a:rPr kumimoji="1" lang="ja-JP" altLang="en-US" sz="1200">
              <a:solidFill>
                <a:schemeClr val="dk1"/>
              </a:solidFill>
              <a:effectLst/>
              <a:latin typeface="+mn-ea"/>
              <a:ea typeface="+mn-ea"/>
              <a:cs typeface="+mn-cs"/>
            </a:rPr>
            <a:t>など</a:t>
          </a:r>
          <a:r>
            <a:rPr kumimoji="1" lang="ja-JP" altLang="ja-JP" sz="1200">
              <a:solidFill>
                <a:schemeClr val="dk1"/>
              </a:solidFill>
              <a:effectLst/>
              <a:latin typeface="+mn-ea"/>
              <a:ea typeface="+mn-ea"/>
              <a:cs typeface="+mn-cs"/>
            </a:rPr>
            <a:t>により、実質公債費比率（分子）の急激な上昇の防止に努める。</a:t>
          </a:r>
          <a:endParaRPr lang="ja-JP" altLang="ja-JP" sz="1200">
            <a:effectLst/>
            <a:latin typeface="+mn-ea"/>
            <a:ea typeface="+mn-ea"/>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満期一括償還地方債なし</a:t>
          </a:r>
          <a:endParaRPr lang="ja-JP" altLang="ja-JP" sz="12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mn-ea"/>
              <a:ea typeface="+mn-ea"/>
            </a:rPr>
            <a:t>一般会計では、繰上償還を積極的に行い、起債残高の圧縮に努めてきた。また、合併特例債の償還額が減少していることから、起債残高は減少傾向にある。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mn-ea"/>
              <a:ea typeface="+mn-ea"/>
            </a:rPr>
            <a:t>しかし、令和</a:t>
          </a:r>
          <a:r>
            <a:rPr kumimoji="1" lang="en-US" altLang="ja-JP" sz="1200">
              <a:latin typeface="+mn-ea"/>
              <a:ea typeface="+mn-ea"/>
            </a:rPr>
            <a:t>4</a:t>
          </a:r>
          <a:r>
            <a:rPr kumimoji="1" lang="ja-JP" altLang="en-US" sz="1200">
              <a:latin typeface="+mn-ea"/>
              <a:ea typeface="+mn-ea"/>
            </a:rPr>
            <a:t>年</a:t>
          </a:r>
          <a:r>
            <a:rPr kumimoji="1" lang="en-US" altLang="ja-JP" sz="1200">
              <a:latin typeface="+mn-ea"/>
              <a:ea typeface="+mn-ea"/>
            </a:rPr>
            <a:t>4</a:t>
          </a:r>
          <a:r>
            <a:rPr kumimoji="1" lang="ja-JP" altLang="en-US" sz="1200">
              <a:latin typeface="+mn-ea"/>
              <a:ea typeface="+mn-ea"/>
            </a:rPr>
            <a:t>月に佐久穂町全域が過疎地域に指定されたことで、過疎債を活用した事業が増加しており、しばらくの間は地方債の残高がこれ以上減少する見込みはない。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mn-ea"/>
              <a:ea typeface="+mn-ea"/>
            </a:rPr>
            <a:t>一方、充当可能財源となる基金は取り崩しなどによりわずかに減少している。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mn-ea"/>
              <a:ea typeface="+mn-ea"/>
            </a:rPr>
            <a:t>将来負担比率（分子）は引き続き大幅なマイナスを維持しているが、今後も財政の健全性を維持できるよう、慎重に動向を注視していく必要がある。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長野県佐久穂町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ea"/>
              <a:ea typeface="+mn-ea"/>
              <a:cs typeface="+mn-cs"/>
            </a:rPr>
            <a:t>（増減理由）</a:t>
          </a:r>
          <a:endParaRPr kumimoji="1" lang="en-US" altLang="ja-JP" sz="140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ea"/>
              <a:ea typeface="+mn-ea"/>
              <a:cs typeface="+mn-cs"/>
            </a:rPr>
            <a:t>道の駅整備事業、役場北庁舎解体工事、美術館耐震改修工事の財源として、公共施設整備基金を</a:t>
          </a:r>
          <a:r>
            <a:rPr kumimoji="1" lang="en-US" altLang="ja-JP" sz="1400">
              <a:solidFill>
                <a:schemeClr val="dk1"/>
              </a:solidFill>
              <a:effectLst/>
              <a:latin typeface="+mn-ea"/>
              <a:ea typeface="+mn-ea"/>
              <a:cs typeface="+mn-cs"/>
            </a:rPr>
            <a:t>8</a:t>
          </a:r>
          <a:r>
            <a:rPr kumimoji="1" lang="ja-JP" altLang="ja-JP" sz="1400">
              <a:solidFill>
                <a:schemeClr val="dk1"/>
              </a:solidFill>
              <a:effectLst/>
              <a:latin typeface="+mn-ea"/>
              <a:ea typeface="+mn-ea"/>
              <a:cs typeface="+mn-cs"/>
            </a:rPr>
            <a:t>億</a:t>
          </a:r>
          <a:r>
            <a:rPr kumimoji="1" lang="en-US" altLang="ja-JP" sz="1400">
              <a:solidFill>
                <a:schemeClr val="dk1"/>
              </a:solidFill>
              <a:effectLst/>
              <a:latin typeface="+mn-ea"/>
              <a:ea typeface="+mn-ea"/>
              <a:cs typeface="+mn-cs"/>
            </a:rPr>
            <a:t>4,500</a:t>
          </a:r>
          <a:r>
            <a:rPr kumimoji="1" lang="ja-JP" altLang="ja-JP" sz="1400">
              <a:solidFill>
                <a:schemeClr val="dk1"/>
              </a:solidFill>
              <a:effectLst/>
              <a:latin typeface="+mn-ea"/>
              <a:ea typeface="+mn-ea"/>
              <a:cs typeface="+mn-cs"/>
            </a:rPr>
            <a:t>万円取り崩した。</a:t>
          </a:r>
          <a:r>
            <a:rPr kumimoji="1" lang="ja-JP" altLang="en-US" sz="1400">
              <a:solidFill>
                <a:schemeClr val="dk1"/>
              </a:solidFill>
              <a:effectLst/>
              <a:latin typeface="+mn-ea"/>
              <a:ea typeface="+mn-ea"/>
              <a:cs typeface="+mn-cs"/>
            </a:rPr>
            <a:t>一方で、</a:t>
          </a:r>
          <a:r>
            <a:rPr kumimoji="1" lang="ja-JP" altLang="ja-JP" sz="1400">
              <a:solidFill>
                <a:schemeClr val="dk1"/>
              </a:solidFill>
              <a:effectLst/>
              <a:latin typeface="+mn-ea"/>
              <a:ea typeface="+mn-ea"/>
              <a:cs typeface="+mn-cs"/>
            </a:rPr>
            <a:t>その他特定目的基金のうち、公共施設整備等基金、子育て支援基金、</a:t>
          </a:r>
          <a:r>
            <a:rPr kumimoji="1" lang="ja-JP" altLang="en-US" sz="1400">
              <a:solidFill>
                <a:schemeClr val="dk1"/>
              </a:solidFill>
              <a:effectLst/>
              <a:latin typeface="+mn-ea"/>
              <a:ea typeface="+mn-ea"/>
              <a:cs typeface="+mn-cs"/>
            </a:rPr>
            <a:t>減債基金</a:t>
          </a:r>
          <a:r>
            <a:rPr kumimoji="1" lang="ja-JP" altLang="ja-JP" sz="1400">
              <a:solidFill>
                <a:schemeClr val="dk1"/>
              </a:solidFill>
              <a:effectLst/>
              <a:latin typeface="+mn-ea"/>
              <a:ea typeface="+mn-ea"/>
              <a:cs typeface="+mn-cs"/>
            </a:rPr>
            <a:t>に約</a:t>
          </a:r>
          <a:r>
            <a:rPr kumimoji="1" lang="en-US" altLang="ja-JP" sz="1400">
              <a:solidFill>
                <a:schemeClr val="dk1"/>
              </a:solidFill>
              <a:effectLst/>
              <a:latin typeface="+mn-ea"/>
              <a:ea typeface="+mn-ea"/>
              <a:cs typeface="+mn-cs"/>
            </a:rPr>
            <a:t>5</a:t>
          </a:r>
          <a:r>
            <a:rPr kumimoji="1" lang="ja-JP" altLang="ja-JP" sz="1400">
              <a:solidFill>
                <a:schemeClr val="dk1"/>
              </a:solidFill>
              <a:effectLst/>
              <a:latin typeface="+mn-ea"/>
              <a:ea typeface="+mn-ea"/>
              <a:cs typeface="+mn-cs"/>
            </a:rPr>
            <a:t>億</a:t>
          </a:r>
          <a:r>
            <a:rPr kumimoji="1" lang="en-US" altLang="ja-JP" sz="1400">
              <a:solidFill>
                <a:schemeClr val="dk1"/>
              </a:solidFill>
              <a:effectLst/>
              <a:latin typeface="+mn-ea"/>
              <a:ea typeface="+mn-ea"/>
              <a:cs typeface="+mn-cs"/>
            </a:rPr>
            <a:t>3,200</a:t>
          </a:r>
          <a:r>
            <a:rPr kumimoji="1" lang="ja-JP" altLang="ja-JP" sz="1400">
              <a:solidFill>
                <a:schemeClr val="dk1"/>
              </a:solidFill>
              <a:effectLst/>
              <a:latin typeface="+mn-ea"/>
              <a:ea typeface="+mn-ea"/>
              <a:cs typeface="+mn-cs"/>
            </a:rPr>
            <a:t>万円積立てた</a:t>
          </a:r>
          <a:r>
            <a:rPr kumimoji="1" lang="ja-JP" altLang="en-US" sz="1400">
              <a:solidFill>
                <a:schemeClr val="dk1"/>
              </a:solidFill>
              <a:effectLst/>
              <a:latin typeface="+mn-ea"/>
              <a:ea typeface="+mn-ea"/>
              <a:cs typeface="+mn-cs"/>
            </a:rPr>
            <a:t>が</a:t>
          </a:r>
          <a:r>
            <a:rPr kumimoji="1" lang="ja-JP" altLang="ja-JP" sz="1400">
              <a:solidFill>
                <a:schemeClr val="dk1"/>
              </a:solidFill>
              <a:effectLst/>
              <a:latin typeface="+mn-ea"/>
              <a:ea typeface="+mn-ea"/>
              <a:cs typeface="+mn-cs"/>
            </a:rPr>
            <a:t>、基金全体の残高は</a:t>
          </a:r>
          <a:r>
            <a:rPr kumimoji="1" lang="ja-JP" altLang="en-US" sz="1400">
              <a:solidFill>
                <a:schemeClr val="dk1"/>
              </a:solidFill>
              <a:effectLst/>
              <a:latin typeface="+mn-ea"/>
              <a:ea typeface="+mn-ea"/>
              <a:cs typeface="+mn-cs"/>
            </a:rPr>
            <a:t>減少した</a:t>
          </a:r>
          <a:r>
            <a:rPr kumimoji="1" lang="ja-JP" altLang="ja-JP" sz="1400">
              <a:solidFill>
                <a:schemeClr val="dk1"/>
              </a:solidFill>
              <a:effectLst/>
              <a:latin typeface="+mn-ea"/>
              <a:ea typeface="+mn-ea"/>
              <a:cs typeface="+mn-cs"/>
            </a:rPr>
            <a:t>。</a:t>
          </a:r>
          <a:endParaRPr lang="ja-JP" altLang="ja-JP" sz="1400">
            <a:effectLst/>
            <a:latin typeface="+mn-ea"/>
            <a:ea typeface="+mn-ea"/>
          </a:endParaRPr>
        </a:p>
        <a:p>
          <a:endParaRPr kumimoji="1" lang="en-US" altLang="ja-JP" sz="1400">
            <a:solidFill>
              <a:schemeClr val="dk1"/>
            </a:solidFill>
            <a:effectLst/>
            <a:latin typeface="+mn-ea"/>
            <a:ea typeface="+mn-ea"/>
            <a:cs typeface="+mn-cs"/>
          </a:endParaRPr>
        </a:p>
        <a:p>
          <a:r>
            <a:rPr kumimoji="1" lang="ja-JP" altLang="en-US" sz="1400">
              <a:solidFill>
                <a:schemeClr val="dk1"/>
              </a:solidFill>
              <a:effectLst/>
              <a:latin typeface="+mn-ea"/>
              <a:ea typeface="+mn-ea"/>
              <a:cs typeface="+mn-cs"/>
            </a:rPr>
            <a:t>（今後の方針）</a:t>
          </a:r>
          <a:endParaRPr kumimoji="1" lang="en-US" altLang="ja-JP" sz="140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ea"/>
              <a:ea typeface="+mn-ea"/>
              <a:cs typeface="+mn-cs"/>
            </a:rPr>
            <a:t>中部横断自動車道の八千穂高原インターチェンジ付近に</a:t>
          </a:r>
          <a:r>
            <a:rPr kumimoji="1" lang="ja-JP" altLang="en-US" sz="1400">
              <a:solidFill>
                <a:schemeClr val="dk1"/>
              </a:solidFill>
              <a:effectLst/>
              <a:latin typeface="+mn-ea"/>
              <a:ea typeface="+mn-ea"/>
              <a:cs typeface="+mn-cs"/>
            </a:rPr>
            <a:t>整備を進めている</a:t>
          </a:r>
          <a:r>
            <a:rPr kumimoji="1" lang="ja-JP" altLang="ja-JP" sz="1400">
              <a:solidFill>
                <a:schemeClr val="dk1"/>
              </a:solidFill>
              <a:effectLst/>
              <a:latin typeface="+mn-ea"/>
              <a:ea typeface="+mn-ea"/>
              <a:cs typeface="+mn-cs"/>
            </a:rPr>
            <a:t>「道の駅」の建設</a:t>
          </a:r>
          <a:r>
            <a:rPr kumimoji="1" lang="ja-JP" altLang="en-US" sz="1400">
              <a:solidFill>
                <a:schemeClr val="dk1"/>
              </a:solidFill>
              <a:effectLst/>
              <a:latin typeface="+mn-ea"/>
              <a:ea typeface="+mn-ea"/>
              <a:cs typeface="+mn-cs"/>
            </a:rPr>
            <a:t>事業費として</a:t>
          </a:r>
          <a:r>
            <a:rPr kumimoji="1" lang="ja-JP" altLang="ja-JP" sz="1400">
              <a:solidFill>
                <a:schemeClr val="dk1"/>
              </a:solidFill>
              <a:effectLst/>
              <a:latin typeface="+mn-ea"/>
              <a:ea typeface="+mn-ea"/>
              <a:cs typeface="+mn-cs"/>
            </a:rPr>
            <a:t>、</a:t>
          </a:r>
          <a:r>
            <a:rPr kumimoji="1" lang="ja-JP" altLang="en-US" sz="1400">
              <a:solidFill>
                <a:schemeClr val="dk1"/>
              </a:solidFill>
              <a:effectLst/>
              <a:latin typeface="+mn-ea"/>
              <a:ea typeface="+mn-ea"/>
              <a:cs typeface="+mn-cs"/>
            </a:rPr>
            <a:t>令和６年度も公共施設整備</a:t>
          </a:r>
          <a:r>
            <a:rPr kumimoji="1" lang="ja-JP" altLang="ja-JP" sz="1400">
              <a:solidFill>
                <a:schemeClr val="dk1"/>
              </a:solidFill>
              <a:effectLst/>
              <a:latin typeface="+mn-ea"/>
              <a:ea typeface="+mn-ea"/>
              <a:cs typeface="+mn-cs"/>
            </a:rPr>
            <a:t>基金</a:t>
          </a:r>
          <a:r>
            <a:rPr kumimoji="1" lang="ja-JP" altLang="en-US" sz="1400">
              <a:solidFill>
                <a:schemeClr val="dk1"/>
              </a:solidFill>
              <a:effectLst/>
              <a:latin typeface="+mn-ea"/>
              <a:ea typeface="+mn-ea"/>
              <a:cs typeface="+mn-cs"/>
            </a:rPr>
            <a:t>を取り崩す予定であることから、基金</a:t>
          </a:r>
          <a:r>
            <a:rPr kumimoji="1" lang="ja-JP" altLang="ja-JP" sz="1400">
              <a:solidFill>
                <a:schemeClr val="dk1"/>
              </a:solidFill>
              <a:effectLst/>
              <a:latin typeface="+mn-ea"/>
              <a:ea typeface="+mn-ea"/>
              <a:cs typeface="+mn-cs"/>
            </a:rPr>
            <a:t>残高</a:t>
          </a:r>
          <a:r>
            <a:rPr kumimoji="1" lang="ja-JP" altLang="en-US" sz="1400">
              <a:solidFill>
                <a:schemeClr val="dk1"/>
              </a:solidFill>
              <a:effectLst/>
              <a:latin typeface="+mn-ea"/>
              <a:ea typeface="+mn-ea"/>
              <a:cs typeface="+mn-cs"/>
            </a:rPr>
            <a:t>は</a:t>
          </a:r>
          <a:r>
            <a:rPr kumimoji="1" lang="ja-JP" altLang="ja-JP" sz="1400">
              <a:solidFill>
                <a:schemeClr val="dk1"/>
              </a:solidFill>
              <a:effectLst/>
              <a:latin typeface="+mn-ea"/>
              <a:ea typeface="+mn-ea"/>
              <a:cs typeface="+mn-cs"/>
            </a:rPr>
            <a:t>減少</a:t>
          </a:r>
          <a:r>
            <a:rPr kumimoji="1" lang="ja-JP" altLang="en-US" sz="1400">
              <a:solidFill>
                <a:schemeClr val="dk1"/>
              </a:solidFill>
              <a:effectLst/>
              <a:latin typeface="+mn-ea"/>
              <a:ea typeface="+mn-ea"/>
              <a:cs typeface="+mn-cs"/>
            </a:rPr>
            <a:t>する見込みであるが、</a:t>
          </a:r>
          <a:r>
            <a:rPr kumimoji="1" lang="ja-JP" altLang="ja-JP" sz="1400">
              <a:solidFill>
                <a:schemeClr val="dk1"/>
              </a:solidFill>
              <a:effectLst/>
              <a:latin typeface="+mn-ea"/>
              <a:ea typeface="+mn-ea"/>
              <a:cs typeface="+mn-cs"/>
            </a:rPr>
            <a:t>歳計余剰金</a:t>
          </a:r>
          <a:r>
            <a:rPr kumimoji="1" lang="ja-JP" altLang="en-US" sz="1400">
              <a:solidFill>
                <a:schemeClr val="dk1"/>
              </a:solidFill>
              <a:effectLst/>
              <a:latin typeface="+mn-ea"/>
              <a:ea typeface="+mn-ea"/>
              <a:cs typeface="+mn-cs"/>
            </a:rPr>
            <a:t>が発生した場合は、各種基金のバランスをみながら、減債基金、公共施設整備基金等へ積立するものとする</a:t>
          </a:r>
          <a:r>
            <a:rPr kumimoji="1" lang="ja-JP" altLang="ja-JP" sz="1400">
              <a:solidFill>
                <a:schemeClr val="dk1"/>
              </a:solidFill>
              <a:effectLst/>
              <a:latin typeface="+mn-ea"/>
              <a:ea typeface="+mn-ea"/>
              <a:cs typeface="+mn-cs"/>
            </a:rPr>
            <a:t>。</a:t>
          </a:r>
          <a:endParaRPr lang="ja-JP" altLang="ja-JP" sz="1400">
            <a:effectLst/>
            <a:latin typeface="+mn-ea"/>
            <a:ea typeface="+mn-ea"/>
          </a:endParaRPr>
        </a:p>
        <a:p>
          <a:endParaRPr kumimoji="1" lang="en-US" altLang="ja-JP" sz="14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ea"/>
              <a:ea typeface="+mn-ea"/>
              <a:cs typeface="+mn-cs"/>
            </a:rPr>
            <a:t>（基金の使途）</a:t>
          </a:r>
        </a:p>
        <a:p>
          <a:r>
            <a:rPr kumimoji="1" lang="ja-JP" altLang="en-US" sz="1400">
              <a:solidFill>
                <a:schemeClr val="dk1"/>
              </a:solidFill>
              <a:effectLst/>
              <a:latin typeface="+mn-ea"/>
              <a:ea typeface="+mn-ea"/>
              <a:cs typeface="+mn-cs"/>
            </a:rPr>
            <a:t>公共施設の整備に加え、子育て支援、地域振興、地域福祉、森林整備、防災対策などを目的とした基金を設置している。さらに、</a:t>
          </a:r>
          <a:r>
            <a:rPr kumimoji="1" lang="en-US" altLang="ja-JP" sz="1400">
              <a:solidFill>
                <a:schemeClr val="dk1"/>
              </a:solidFill>
              <a:effectLst/>
              <a:latin typeface="+mn-ea"/>
              <a:ea typeface="+mn-ea"/>
              <a:cs typeface="+mn-cs"/>
            </a:rPr>
            <a:t>R5</a:t>
          </a:r>
          <a:r>
            <a:rPr kumimoji="1" lang="ja-JP" altLang="en-US" sz="1400">
              <a:solidFill>
                <a:schemeClr val="dk1"/>
              </a:solidFill>
              <a:effectLst/>
              <a:latin typeface="+mn-ea"/>
              <a:ea typeface="+mn-ea"/>
              <a:cs typeface="+mn-cs"/>
            </a:rPr>
            <a:t>年度には「ふるさと応援寄附金基金」を新たに積み立てた。</a:t>
          </a:r>
        </a:p>
        <a:p>
          <a:endParaRPr kumimoji="1" lang="ja-JP" altLang="en-US" sz="1400">
            <a:solidFill>
              <a:schemeClr val="dk1"/>
            </a:solidFill>
            <a:effectLst/>
            <a:latin typeface="+mn-ea"/>
            <a:ea typeface="+mn-ea"/>
            <a:cs typeface="+mn-cs"/>
          </a:endParaRPr>
        </a:p>
        <a:p>
          <a:r>
            <a:rPr kumimoji="1" lang="ja-JP" altLang="en-US" sz="1400">
              <a:solidFill>
                <a:schemeClr val="dk1"/>
              </a:solidFill>
              <a:effectLst/>
              <a:latin typeface="+mn-ea"/>
              <a:ea typeface="+mn-ea"/>
              <a:cs typeface="+mn-cs"/>
            </a:rPr>
            <a:t>（増減理由）</a:t>
          </a:r>
        </a:p>
        <a:p>
          <a:r>
            <a:rPr kumimoji="1" lang="ja-JP" altLang="en-US" sz="1400">
              <a:solidFill>
                <a:schemeClr val="dk1"/>
              </a:solidFill>
              <a:effectLst/>
              <a:latin typeface="+mn-ea"/>
              <a:ea typeface="+mn-ea"/>
              <a:cs typeface="+mn-cs"/>
            </a:rPr>
            <a:t>公共施設等整備基金は、道の駅整備事業などにより取り崩したため、残高が減少している。また、森林環境譲与税も森林整備に充てたため、その他の特定目的基金を含めると、全体で約</a:t>
          </a:r>
          <a:r>
            <a:rPr kumimoji="1" lang="en-US" altLang="ja-JP" sz="1400">
              <a:solidFill>
                <a:schemeClr val="dk1"/>
              </a:solidFill>
              <a:effectLst/>
              <a:latin typeface="+mn-ea"/>
              <a:ea typeface="+mn-ea"/>
              <a:cs typeface="+mn-cs"/>
            </a:rPr>
            <a:t>3</a:t>
          </a:r>
          <a:r>
            <a:rPr kumimoji="1" lang="ja-JP" altLang="en-US" sz="1400">
              <a:solidFill>
                <a:schemeClr val="dk1"/>
              </a:solidFill>
              <a:effectLst/>
              <a:latin typeface="+mn-ea"/>
              <a:ea typeface="+mn-ea"/>
              <a:cs typeface="+mn-cs"/>
            </a:rPr>
            <a:t>億</a:t>
          </a:r>
          <a:r>
            <a:rPr kumimoji="1" lang="en-US" altLang="ja-JP" sz="1400">
              <a:solidFill>
                <a:schemeClr val="dk1"/>
              </a:solidFill>
              <a:effectLst/>
              <a:latin typeface="+mn-ea"/>
              <a:ea typeface="+mn-ea"/>
              <a:cs typeface="+mn-cs"/>
            </a:rPr>
            <a:t>6,500</a:t>
          </a:r>
          <a:r>
            <a:rPr kumimoji="1" lang="ja-JP" altLang="en-US" sz="1400">
              <a:solidFill>
                <a:schemeClr val="dk1"/>
              </a:solidFill>
              <a:effectLst/>
              <a:latin typeface="+mn-ea"/>
              <a:ea typeface="+mn-ea"/>
              <a:cs typeface="+mn-cs"/>
            </a:rPr>
            <a:t>万円の減少となった。</a:t>
          </a:r>
        </a:p>
        <a:p>
          <a:endParaRPr kumimoji="1" lang="ja-JP" altLang="en-US" sz="1400">
            <a:solidFill>
              <a:schemeClr val="dk1"/>
            </a:solidFill>
            <a:effectLst/>
            <a:latin typeface="+mn-ea"/>
            <a:ea typeface="+mn-ea"/>
            <a:cs typeface="+mn-cs"/>
          </a:endParaRPr>
        </a:p>
        <a:p>
          <a:r>
            <a:rPr kumimoji="1" lang="ja-JP" altLang="en-US" sz="1400">
              <a:solidFill>
                <a:schemeClr val="dk1"/>
              </a:solidFill>
              <a:effectLst/>
              <a:latin typeface="+mn-ea"/>
              <a:ea typeface="+mn-ea"/>
              <a:cs typeface="+mn-cs"/>
            </a:rPr>
            <a:t>（今後の方針）</a:t>
          </a:r>
        </a:p>
        <a:p>
          <a:r>
            <a:rPr kumimoji="1" lang="ja-JP" altLang="en-US" sz="1400">
              <a:solidFill>
                <a:schemeClr val="dk1"/>
              </a:solidFill>
              <a:effectLst/>
              <a:latin typeface="+mn-ea"/>
              <a:ea typeface="+mn-ea"/>
              <a:cs typeface="+mn-cs"/>
            </a:rPr>
            <a:t>「道の駅」整備により、新設の大規模事業はひと段落するが、茂来館をはじめとする公共施設の修繕計画があるため、今後、歳計剰余金などが発生した場合は、公共施設等整備基金への積み立てを行う方針である。</a:t>
          </a:r>
          <a:endParaRPr kumimoji="1" lang="en-US" altLang="ja-JP" sz="1400">
            <a:solidFill>
              <a:schemeClr val="dk1"/>
            </a:solidFill>
            <a:effectLst/>
            <a:latin typeface="+mn-ea"/>
            <a:ea typeface="+mn-ea"/>
            <a:cs typeface="+mn-cs"/>
          </a:endParaRPr>
        </a:p>
        <a:p>
          <a:endParaRPr kumimoji="1" lang="en-US" altLang="ja-JP" sz="1400">
            <a:solidFill>
              <a:schemeClr val="dk1"/>
            </a:solidFill>
            <a:effectLst/>
            <a:latin typeface="+mn-ea"/>
            <a:ea typeface="+mn-ea"/>
            <a:cs typeface="+mn-cs"/>
          </a:endParaRPr>
        </a:p>
        <a:p>
          <a:endParaRPr kumimoji="1" lang="en-US" altLang="ja-JP" sz="14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ea"/>
              <a:ea typeface="+mn-ea"/>
              <a:cs typeface="+mn-cs"/>
            </a:rPr>
            <a:t>（増減理由）</a:t>
          </a:r>
          <a:endParaRPr kumimoji="1" lang="en-US" altLang="ja-JP" sz="140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ea"/>
              <a:ea typeface="+mn-ea"/>
              <a:cs typeface="+mn-cs"/>
            </a:rPr>
            <a:t>財政調整基金残高は</a:t>
          </a:r>
          <a:r>
            <a:rPr kumimoji="1" lang="ja-JP" altLang="en-US" sz="1400">
              <a:solidFill>
                <a:schemeClr val="dk1"/>
              </a:solidFill>
              <a:effectLst/>
              <a:latin typeface="+mn-ea"/>
              <a:ea typeface="+mn-ea"/>
              <a:cs typeface="+mn-cs"/>
            </a:rPr>
            <a:t>取り崩さず、前年度の剰余金処分により新たに</a:t>
          </a:r>
          <a:r>
            <a:rPr kumimoji="1" lang="en-US" altLang="ja-JP" sz="1400">
              <a:solidFill>
                <a:schemeClr val="dk1"/>
              </a:solidFill>
              <a:effectLst/>
              <a:latin typeface="+mn-ea"/>
              <a:ea typeface="+mn-ea"/>
              <a:cs typeface="+mn-cs"/>
            </a:rPr>
            <a:t>5,000</a:t>
          </a:r>
          <a:r>
            <a:rPr kumimoji="1" lang="ja-JP" altLang="ja-JP" sz="1400">
              <a:solidFill>
                <a:schemeClr val="dk1"/>
              </a:solidFill>
              <a:effectLst/>
              <a:latin typeface="+mn-ea"/>
              <a:ea typeface="+mn-ea"/>
              <a:cs typeface="+mn-cs"/>
            </a:rPr>
            <a:t>万円を</a:t>
          </a:r>
          <a:r>
            <a:rPr kumimoji="1" lang="ja-JP" altLang="en-US" sz="1400">
              <a:solidFill>
                <a:schemeClr val="dk1"/>
              </a:solidFill>
              <a:effectLst/>
              <a:latin typeface="+mn-ea"/>
              <a:ea typeface="+mn-ea"/>
              <a:cs typeface="+mn-cs"/>
            </a:rPr>
            <a:t>積み立てた</a:t>
          </a:r>
          <a:r>
            <a:rPr kumimoji="1" lang="ja-JP" altLang="ja-JP" sz="1400">
              <a:solidFill>
                <a:schemeClr val="dk1"/>
              </a:solidFill>
              <a:effectLst/>
              <a:latin typeface="+mn-ea"/>
              <a:ea typeface="+mn-ea"/>
              <a:cs typeface="+mn-cs"/>
            </a:rPr>
            <a:t>。</a:t>
          </a:r>
          <a:endParaRPr lang="ja-JP" altLang="ja-JP" sz="1400">
            <a:effectLst/>
            <a:latin typeface="+mn-ea"/>
            <a:ea typeface="+mn-ea"/>
          </a:endParaRPr>
        </a:p>
        <a:p>
          <a:endParaRPr kumimoji="1" lang="en-US" altLang="ja-JP" sz="1400">
            <a:solidFill>
              <a:schemeClr val="dk1"/>
            </a:solidFill>
            <a:effectLst/>
            <a:latin typeface="+mn-ea"/>
            <a:ea typeface="+mn-ea"/>
            <a:cs typeface="+mn-cs"/>
          </a:endParaRPr>
        </a:p>
        <a:p>
          <a:r>
            <a:rPr kumimoji="1" lang="ja-JP" altLang="en-US" sz="1400">
              <a:solidFill>
                <a:schemeClr val="dk1"/>
              </a:solidFill>
              <a:effectLst/>
              <a:latin typeface="+mn-ea"/>
              <a:ea typeface="+mn-ea"/>
              <a:cs typeface="+mn-cs"/>
            </a:rPr>
            <a:t>（今後の方針）</a:t>
          </a:r>
          <a:endParaRPr kumimoji="1" lang="en-US" altLang="ja-JP" sz="140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ea"/>
              <a:ea typeface="+mn-ea"/>
              <a:cs typeface="+mn-cs"/>
            </a:rPr>
            <a:t>財政調整基金の規模については、標準財政規模の</a:t>
          </a:r>
          <a:r>
            <a:rPr kumimoji="1" lang="en-US" altLang="ja-JP" sz="1400">
              <a:solidFill>
                <a:schemeClr val="dk1"/>
              </a:solidFill>
              <a:effectLst/>
              <a:latin typeface="+mn-ea"/>
              <a:ea typeface="+mn-ea"/>
              <a:cs typeface="+mn-cs"/>
            </a:rPr>
            <a:t>4</a:t>
          </a:r>
          <a:r>
            <a:rPr kumimoji="1" lang="ja-JP" altLang="ja-JP" sz="1400">
              <a:solidFill>
                <a:schemeClr val="dk1"/>
              </a:solidFill>
              <a:effectLst/>
              <a:latin typeface="+mn-ea"/>
              <a:ea typeface="+mn-ea"/>
              <a:cs typeface="+mn-cs"/>
            </a:rPr>
            <a:t>分の１を目安としていることから、今後も感染症対策及び災害等不測の事態に備え、</a:t>
          </a:r>
          <a:r>
            <a:rPr kumimoji="1" lang="en-US" altLang="ja-JP" sz="1400">
              <a:solidFill>
                <a:schemeClr val="dk1"/>
              </a:solidFill>
              <a:effectLst/>
              <a:latin typeface="+mn-ea"/>
              <a:ea typeface="+mn-ea"/>
              <a:cs typeface="+mn-cs"/>
            </a:rPr>
            <a:t>10</a:t>
          </a:r>
          <a:r>
            <a:rPr kumimoji="1" lang="ja-JP" altLang="ja-JP" sz="1400">
              <a:solidFill>
                <a:schemeClr val="dk1"/>
              </a:solidFill>
              <a:effectLst/>
              <a:latin typeface="+mn-ea"/>
              <a:ea typeface="+mn-ea"/>
              <a:cs typeface="+mn-cs"/>
            </a:rPr>
            <a:t>億円は確保しておくこととする。</a:t>
          </a:r>
          <a:endParaRPr lang="ja-JP" altLang="ja-JP" sz="1400">
            <a:effectLst/>
            <a:latin typeface="+mn-ea"/>
            <a:ea typeface="+mn-ea"/>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ea"/>
              <a:ea typeface="+mn-ea"/>
              <a:cs typeface="+mn-cs"/>
            </a:rPr>
            <a:t>（増減理由）</a:t>
          </a:r>
          <a:endParaRPr kumimoji="1" lang="en-US" altLang="ja-JP" sz="140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ea"/>
              <a:ea typeface="+mn-ea"/>
              <a:cs typeface="+mn-cs"/>
            </a:rPr>
            <a:t>前年度の剰余金処分により</a:t>
          </a:r>
          <a:r>
            <a:rPr kumimoji="1" lang="en-US" altLang="ja-JP" sz="1400">
              <a:solidFill>
                <a:schemeClr val="dk1"/>
              </a:solidFill>
              <a:effectLst/>
              <a:latin typeface="+mn-ea"/>
              <a:ea typeface="+mn-ea"/>
              <a:cs typeface="+mn-cs"/>
            </a:rPr>
            <a:t>4</a:t>
          </a:r>
          <a:r>
            <a:rPr kumimoji="1" lang="ja-JP" altLang="ja-JP" sz="1400">
              <a:solidFill>
                <a:schemeClr val="dk1"/>
              </a:solidFill>
              <a:effectLst/>
              <a:latin typeface="+mn-ea"/>
              <a:ea typeface="+mn-ea"/>
              <a:cs typeface="+mn-cs"/>
            </a:rPr>
            <a:t>億</a:t>
          </a:r>
          <a:r>
            <a:rPr kumimoji="1" lang="en-US" altLang="ja-JP" sz="1400">
              <a:solidFill>
                <a:schemeClr val="dk1"/>
              </a:solidFill>
              <a:effectLst/>
              <a:latin typeface="+mn-ea"/>
              <a:ea typeface="+mn-ea"/>
              <a:cs typeface="+mn-cs"/>
            </a:rPr>
            <a:t>3,000</a:t>
          </a:r>
          <a:r>
            <a:rPr kumimoji="1" lang="ja-JP" altLang="ja-JP" sz="1400">
              <a:solidFill>
                <a:schemeClr val="dk1"/>
              </a:solidFill>
              <a:effectLst/>
              <a:latin typeface="+mn-ea"/>
              <a:ea typeface="+mn-ea"/>
              <a:cs typeface="+mn-cs"/>
            </a:rPr>
            <a:t>万円積立てた</a:t>
          </a:r>
          <a:r>
            <a:rPr kumimoji="1" lang="ja-JP" altLang="en-US" sz="1400">
              <a:solidFill>
                <a:schemeClr val="dk1"/>
              </a:solidFill>
              <a:effectLst/>
              <a:latin typeface="+mn-ea"/>
              <a:ea typeface="+mn-ea"/>
              <a:cs typeface="+mn-cs"/>
            </a:rPr>
            <a:t>が、老人保健施設特別会計の繰上一括償還と、臨時財政対策債、介護サービス事業債の償還のため、約</a:t>
          </a:r>
          <a:r>
            <a:rPr kumimoji="1" lang="en-US" altLang="ja-JP" sz="1400">
              <a:solidFill>
                <a:schemeClr val="dk1"/>
              </a:solidFill>
              <a:effectLst/>
              <a:latin typeface="+mn-ea"/>
              <a:ea typeface="+mn-ea"/>
              <a:cs typeface="+mn-cs"/>
            </a:rPr>
            <a:t>5</a:t>
          </a:r>
          <a:r>
            <a:rPr kumimoji="1" lang="ja-JP" altLang="en-US" sz="1400">
              <a:solidFill>
                <a:schemeClr val="dk1"/>
              </a:solidFill>
              <a:effectLst/>
              <a:latin typeface="+mn-ea"/>
              <a:ea typeface="+mn-ea"/>
              <a:cs typeface="+mn-cs"/>
            </a:rPr>
            <a:t>億</a:t>
          </a:r>
          <a:r>
            <a:rPr kumimoji="1" lang="en-US" altLang="ja-JP" sz="1400">
              <a:solidFill>
                <a:schemeClr val="dk1"/>
              </a:solidFill>
              <a:effectLst/>
              <a:latin typeface="+mn-ea"/>
              <a:ea typeface="+mn-ea"/>
              <a:cs typeface="+mn-cs"/>
            </a:rPr>
            <a:t>2</a:t>
          </a:r>
          <a:r>
            <a:rPr kumimoji="1" lang="ja-JP" altLang="en-US" sz="1400">
              <a:solidFill>
                <a:schemeClr val="dk1"/>
              </a:solidFill>
              <a:effectLst/>
              <a:latin typeface="+mn-ea"/>
              <a:ea typeface="+mn-ea"/>
              <a:cs typeface="+mn-cs"/>
            </a:rPr>
            <a:t>千万円減債基金を</a:t>
          </a:r>
          <a:r>
            <a:rPr kumimoji="1" lang="ja-JP" altLang="ja-JP" sz="1400">
              <a:solidFill>
                <a:schemeClr val="dk1"/>
              </a:solidFill>
              <a:effectLst/>
              <a:latin typeface="+mn-ea"/>
              <a:ea typeface="+mn-ea"/>
              <a:cs typeface="+mn-cs"/>
            </a:rPr>
            <a:t>取り崩し</a:t>
          </a:r>
          <a:r>
            <a:rPr kumimoji="1" lang="ja-JP" altLang="en-US" sz="1400">
              <a:solidFill>
                <a:schemeClr val="dk1"/>
              </a:solidFill>
              <a:effectLst/>
              <a:latin typeface="+mn-ea"/>
              <a:ea typeface="+mn-ea"/>
              <a:cs typeface="+mn-cs"/>
            </a:rPr>
            <a:t>たことにより</a:t>
          </a:r>
          <a:r>
            <a:rPr kumimoji="1" lang="ja-JP" altLang="ja-JP" sz="1400">
              <a:solidFill>
                <a:schemeClr val="dk1"/>
              </a:solidFill>
              <a:effectLst/>
              <a:latin typeface="+mn-ea"/>
              <a:ea typeface="+mn-ea"/>
              <a:cs typeface="+mn-cs"/>
            </a:rPr>
            <a:t>、</a:t>
          </a:r>
          <a:r>
            <a:rPr kumimoji="1" lang="en-US" altLang="ja-JP" sz="1400">
              <a:solidFill>
                <a:schemeClr val="dk1"/>
              </a:solidFill>
              <a:effectLst/>
              <a:latin typeface="+mn-ea"/>
              <a:ea typeface="+mn-ea"/>
              <a:cs typeface="+mn-cs"/>
            </a:rPr>
            <a:t>R4</a:t>
          </a:r>
          <a:r>
            <a:rPr kumimoji="1" lang="ja-JP" altLang="ja-JP" sz="1400">
              <a:solidFill>
                <a:schemeClr val="dk1"/>
              </a:solidFill>
              <a:effectLst/>
              <a:latin typeface="+mn-ea"/>
              <a:ea typeface="+mn-ea"/>
              <a:cs typeface="+mn-cs"/>
            </a:rPr>
            <a:t>年度より</a:t>
          </a:r>
          <a:r>
            <a:rPr kumimoji="1" lang="ja-JP" altLang="en-US" sz="1400">
              <a:solidFill>
                <a:schemeClr val="dk1"/>
              </a:solidFill>
              <a:effectLst/>
              <a:latin typeface="+mn-ea"/>
              <a:ea typeface="+mn-ea"/>
              <a:cs typeface="+mn-cs"/>
            </a:rPr>
            <a:t>約</a:t>
          </a:r>
          <a:r>
            <a:rPr kumimoji="1" lang="en-US" altLang="ja-JP" sz="1400">
              <a:solidFill>
                <a:schemeClr val="dk1"/>
              </a:solidFill>
              <a:effectLst/>
              <a:latin typeface="+mn-ea"/>
              <a:ea typeface="+mn-ea"/>
              <a:cs typeface="+mn-cs"/>
            </a:rPr>
            <a:t>6,800</a:t>
          </a:r>
          <a:r>
            <a:rPr kumimoji="1" lang="ja-JP" altLang="ja-JP" sz="1400">
              <a:solidFill>
                <a:schemeClr val="dk1"/>
              </a:solidFill>
              <a:effectLst/>
              <a:latin typeface="+mn-ea"/>
              <a:ea typeface="+mn-ea"/>
              <a:cs typeface="+mn-cs"/>
            </a:rPr>
            <a:t>万円</a:t>
          </a:r>
          <a:r>
            <a:rPr kumimoji="1" lang="ja-JP" altLang="en-US" sz="1400">
              <a:solidFill>
                <a:schemeClr val="dk1"/>
              </a:solidFill>
              <a:effectLst/>
              <a:latin typeface="+mn-ea"/>
              <a:ea typeface="+mn-ea"/>
              <a:cs typeface="+mn-cs"/>
            </a:rPr>
            <a:t>減少</a:t>
          </a:r>
          <a:r>
            <a:rPr kumimoji="1" lang="ja-JP" altLang="ja-JP" sz="1400">
              <a:solidFill>
                <a:schemeClr val="dk1"/>
              </a:solidFill>
              <a:effectLst/>
              <a:latin typeface="+mn-ea"/>
              <a:ea typeface="+mn-ea"/>
              <a:cs typeface="+mn-cs"/>
            </a:rPr>
            <a:t>した。</a:t>
          </a:r>
          <a:endParaRPr lang="ja-JP" altLang="ja-JP" sz="1400">
            <a:effectLst/>
            <a:latin typeface="+mn-ea"/>
            <a:ea typeface="+mn-ea"/>
          </a:endParaRPr>
        </a:p>
        <a:p>
          <a:endParaRPr kumimoji="1" lang="en-US" altLang="ja-JP" sz="1400">
            <a:solidFill>
              <a:schemeClr val="dk1"/>
            </a:solidFill>
            <a:effectLst/>
            <a:latin typeface="+mn-ea"/>
            <a:ea typeface="+mn-ea"/>
            <a:cs typeface="+mn-cs"/>
          </a:endParaRPr>
        </a:p>
        <a:p>
          <a:r>
            <a:rPr kumimoji="1" lang="ja-JP" altLang="en-US" sz="1400">
              <a:solidFill>
                <a:schemeClr val="dk1"/>
              </a:solidFill>
              <a:effectLst/>
              <a:latin typeface="+mn-ea"/>
              <a:ea typeface="+mn-ea"/>
              <a:cs typeface="+mn-cs"/>
            </a:rPr>
            <a:t>（今後の方針）</a:t>
          </a:r>
          <a:endParaRPr kumimoji="1" lang="en-US" altLang="ja-JP" sz="140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ea"/>
              <a:ea typeface="+mn-ea"/>
              <a:cs typeface="+mn-cs"/>
            </a:rPr>
            <a:t>臨時財政対策債の翌年度一括償還を維持するためには、定期的な基金積立が必要となる。歳計余剰</a:t>
          </a:r>
          <a:r>
            <a:rPr kumimoji="1" lang="ja-JP" altLang="en-US" sz="1400">
              <a:solidFill>
                <a:schemeClr val="dk1"/>
              </a:solidFill>
              <a:effectLst/>
              <a:latin typeface="+mn-ea"/>
              <a:ea typeface="+mn-ea"/>
              <a:cs typeface="+mn-cs"/>
            </a:rPr>
            <a:t>金</a:t>
          </a:r>
          <a:r>
            <a:rPr kumimoji="1" lang="ja-JP" altLang="ja-JP" sz="1400">
              <a:solidFill>
                <a:schemeClr val="dk1"/>
              </a:solidFill>
              <a:effectLst/>
              <a:latin typeface="+mn-ea"/>
              <a:ea typeface="+mn-ea"/>
              <a:cs typeface="+mn-cs"/>
            </a:rPr>
            <a:t>処分による積立は</a:t>
          </a:r>
          <a:r>
            <a:rPr kumimoji="1" lang="ja-JP" altLang="en-US" sz="1400">
              <a:solidFill>
                <a:schemeClr val="dk1"/>
              </a:solidFill>
              <a:effectLst/>
              <a:latin typeface="+mn-ea"/>
              <a:ea typeface="+mn-ea"/>
              <a:cs typeface="+mn-cs"/>
            </a:rPr>
            <a:t>、</a:t>
          </a:r>
          <a:r>
            <a:rPr kumimoji="1" lang="ja-JP" altLang="ja-JP" sz="1400">
              <a:solidFill>
                <a:schemeClr val="dk1"/>
              </a:solidFill>
              <a:effectLst/>
              <a:latin typeface="+mn-ea"/>
              <a:ea typeface="+mn-ea"/>
              <a:cs typeface="+mn-cs"/>
            </a:rPr>
            <a:t>原則として減債基金に積み立てていくこととする。</a:t>
          </a:r>
          <a:endParaRPr lang="ja-JP" altLang="ja-JP" sz="1400">
            <a:effectLst/>
            <a:latin typeface="+mn-ea"/>
            <a:ea typeface="+mn-ea"/>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10,298
10,202
188.15
10,794,004
10,045,009
456,232
5,059,953
4,031,976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50">
              <a:effectLst/>
              <a:latin typeface="+mn-ea"/>
              <a:ea typeface="+mn-ea"/>
            </a:rPr>
            <a:t>人口減少や高い高齢化率に加え、町内に主要な産業がないことから、財政基盤が脆弱であり、類似団体の平均値（</a:t>
          </a:r>
          <a:r>
            <a:rPr lang="en-US" altLang="ja-JP" sz="1050">
              <a:effectLst/>
              <a:latin typeface="+mn-ea"/>
              <a:ea typeface="+mn-ea"/>
            </a:rPr>
            <a:t>0.46</a:t>
          </a:r>
          <a:r>
            <a:rPr lang="ja-JP" altLang="en-US" sz="1050">
              <a:effectLst/>
              <a:latin typeface="+mn-ea"/>
              <a:ea typeface="+mn-ea"/>
            </a:rPr>
            <a:t>）を大きく下回る</a:t>
          </a:r>
          <a:r>
            <a:rPr lang="en-US" altLang="ja-JP" sz="1050">
              <a:effectLst/>
              <a:latin typeface="+mn-ea"/>
              <a:ea typeface="+mn-ea"/>
            </a:rPr>
            <a:t>0.24</a:t>
          </a:r>
          <a:r>
            <a:rPr lang="ja-JP" altLang="en-US" sz="1050">
              <a:effectLst/>
              <a:latin typeface="+mn-ea"/>
              <a:ea typeface="+mn-ea"/>
            </a:rPr>
            <a:t>にとどまっている。自主財源の確保や雇用創出を目的に、企業立地促進条例や企業支援条例を制定し、事業所の新設・増設に対する助成を大幅に強化したが、具体的な成果には結びついていない。今後は、引き続き産業振興や企業誘致を進めるとともに、事務事業評価シートを活用した業務改善や行政運営の効率化に努める。</a:t>
          </a:r>
          <a:endParaRPr lang="ja-JP" altLang="ja-JP" sz="1050">
            <a:effectLst/>
            <a:latin typeface="+mn-ea"/>
            <a:ea typeface="+mn-ea"/>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98954</xdr:rowOff>
    </xdr:from>
    <xdr:to>
      <xdr:col>23</xdr:col>
      <xdr:colOff>133350</xdr:colOff>
      <xdr:row>44</xdr:row>
      <xdr:rowOff>165100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71154"/>
          <a:ext cx="0" cy="1437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13881</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14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98954</xdr:rowOff>
    </xdr:from>
    <xdr:to>
      <xdr:col>24</xdr:col>
      <xdr:colOff>12700</xdr:colOff>
      <xdr:row>36</xdr:row>
      <xdr:rowOff>98954</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71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104775</xdr:rowOff>
    </xdr:from>
    <xdr:to>
      <xdr:col>23</xdr:col>
      <xdr:colOff>133350</xdr:colOff>
      <xdr:row>44</xdr:row>
      <xdr:rowOff>104775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6485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20760</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2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104775</xdr:rowOff>
    </xdr:from>
    <xdr:to>
      <xdr:col>19</xdr:col>
      <xdr:colOff>133350</xdr:colOff>
      <xdr:row>44</xdr:row>
      <xdr:rowOff>104775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6485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24342</xdr:rowOff>
    </xdr:from>
    <xdr:to>
      <xdr:col>19</xdr:col>
      <xdr:colOff>184150</xdr:colOff>
      <xdr:row>43</xdr:row>
      <xdr:rowOff>125942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136119</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165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104775</xdr:rowOff>
    </xdr:from>
    <xdr:to>
      <xdr:col>15</xdr:col>
      <xdr:colOff>82550</xdr:colOff>
      <xdr:row>44</xdr:row>
      <xdr:rowOff>104775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6485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14288</xdr:rowOff>
    </xdr:from>
    <xdr:to>
      <xdr:col>15</xdr:col>
      <xdr:colOff>133350</xdr:colOff>
      <xdr:row>43</xdr:row>
      <xdr:rowOff>115888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126065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15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104775</xdr:rowOff>
    </xdr:from>
    <xdr:to>
      <xdr:col>11</xdr:col>
      <xdr:colOff>31750</xdr:colOff>
      <xdr:row>44</xdr:row>
      <xdr:rowOff>104775</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6485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14288</xdr:rowOff>
    </xdr:from>
    <xdr:to>
      <xdr:col>11</xdr:col>
      <xdr:colOff>82550</xdr:colOff>
      <xdr:row>43</xdr:row>
      <xdr:rowOff>115888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126065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15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53975</xdr:rowOff>
    </xdr:from>
    <xdr:to>
      <xdr:col>23</xdr:col>
      <xdr:colOff>184150</xdr:colOff>
      <xdr:row>44</xdr:row>
      <xdr:rowOff>155575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121302</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93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53975</xdr:rowOff>
    </xdr:from>
    <xdr:to>
      <xdr:col>19</xdr:col>
      <xdr:colOff>184150</xdr:colOff>
      <xdr:row>44</xdr:row>
      <xdr:rowOff>155575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140352</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684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53975</xdr:rowOff>
    </xdr:from>
    <xdr:to>
      <xdr:col>15</xdr:col>
      <xdr:colOff>133350</xdr:colOff>
      <xdr:row>44</xdr:row>
      <xdr:rowOff>155575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140352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68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53975</xdr:rowOff>
    </xdr:from>
    <xdr:to>
      <xdr:col>11</xdr:col>
      <xdr:colOff>82550</xdr:colOff>
      <xdr:row>44</xdr:row>
      <xdr:rowOff>155575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140352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68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53975</xdr:rowOff>
    </xdr:from>
    <xdr:to>
      <xdr:col>7</xdr:col>
      <xdr:colOff>31750</xdr:colOff>
      <xdr:row>44</xdr:row>
      <xdr:rowOff>155575</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140352</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68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a:latin typeface="+mn-ea"/>
              <a:ea typeface="+mn-ea"/>
            </a:rPr>
            <a:t>R4</a:t>
          </a:r>
          <a:r>
            <a:rPr kumimoji="1" lang="ja-JP" altLang="en-US" sz="1200">
              <a:latin typeface="+mn-ea"/>
              <a:ea typeface="+mn-ea"/>
            </a:rPr>
            <a:t>年度と比較して、人件費の増加等により</a:t>
          </a:r>
          <a:r>
            <a:rPr kumimoji="1" lang="en-US" altLang="ja-JP" sz="1200">
              <a:latin typeface="+mn-ea"/>
              <a:ea typeface="+mn-ea"/>
            </a:rPr>
            <a:t>2.2</a:t>
          </a:r>
          <a:r>
            <a:rPr kumimoji="1" lang="ja-JP" altLang="en-US" sz="1200">
              <a:latin typeface="+mn-ea"/>
              <a:ea typeface="+mn-ea"/>
            </a:rPr>
            <a:t>ポイント上昇し、類似団体の平均（</a:t>
          </a:r>
          <a:r>
            <a:rPr kumimoji="1" lang="en-US" altLang="ja-JP" sz="1200">
              <a:latin typeface="+mn-ea"/>
              <a:ea typeface="+mn-ea"/>
            </a:rPr>
            <a:t>88.3</a:t>
          </a:r>
          <a:r>
            <a:rPr kumimoji="1" lang="ja-JP" altLang="en-US" sz="1200">
              <a:latin typeface="+mn-ea"/>
              <a:ea typeface="+mn-ea"/>
            </a:rPr>
            <a:t>％）を</a:t>
          </a:r>
          <a:r>
            <a:rPr kumimoji="1" lang="en-US" altLang="ja-JP" sz="1200">
              <a:latin typeface="+mn-ea"/>
              <a:ea typeface="+mn-ea"/>
            </a:rPr>
            <a:t>2.4</a:t>
          </a:r>
          <a:r>
            <a:rPr kumimoji="1" lang="ja-JP" altLang="en-US" sz="1200">
              <a:latin typeface="+mn-ea"/>
              <a:ea typeface="+mn-ea"/>
            </a:rPr>
            <a:t>ポイント上回る</a:t>
          </a:r>
          <a:r>
            <a:rPr kumimoji="1" lang="en-US" altLang="ja-JP" sz="1200">
              <a:latin typeface="+mn-ea"/>
              <a:ea typeface="+mn-ea"/>
            </a:rPr>
            <a:t>90.7</a:t>
          </a:r>
          <a:r>
            <a:rPr kumimoji="1" lang="ja-JP" altLang="en-US" sz="1200">
              <a:latin typeface="+mn-ea"/>
              <a:ea typeface="+mn-ea"/>
            </a:rPr>
            <a:t>％となった。今後は、人件費の抑制に加え、</a:t>
          </a:r>
          <a:r>
            <a:rPr kumimoji="1" lang="en-US" altLang="ja-JP" sz="1200">
              <a:latin typeface="+mn-ea"/>
              <a:ea typeface="+mn-ea"/>
            </a:rPr>
            <a:t>PDCA</a:t>
          </a:r>
          <a:r>
            <a:rPr kumimoji="1" lang="ja-JP" altLang="en-US" sz="1200">
              <a:latin typeface="+mn-ea"/>
              <a:ea typeface="+mn-ea"/>
            </a:rPr>
            <a:t>サイクルに基づく事務事業の点検・見直しを徹底し、経常経費の削減に努める。</a:t>
          </a: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161713</xdr:rowOff>
    </xdr:from>
    <xdr:to>
      <xdr:col>23</xdr:col>
      <xdr:colOff>133350</xdr:colOff>
      <xdr:row>65</xdr:row>
      <xdr:rowOff>165523</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9934363"/>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137600</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281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165523</xdr:rowOff>
    </xdr:from>
    <xdr:to>
      <xdr:col>24</xdr:col>
      <xdr:colOff>12700</xdr:colOff>
      <xdr:row>65</xdr:row>
      <xdr:rowOff>165523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309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76640</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677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161713</xdr:rowOff>
    </xdr:from>
    <xdr:to>
      <xdr:col>24</xdr:col>
      <xdr:colOff>12700</xdr:colOff>
      <xdr:row>57</xdr:row>
      <xdr:rowOff>161713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993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44450</xdr:rowOff>
    </xdr:from>
    <xdr:to>
      <xdr:col>23</xdr:col>
      <xdr:colOff>133350</xdr:colOff>
      <xdr:row>63</xdr:row>
      <xdr:rowOff>49954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0674350"/>
          <a:ext cx="8382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165540</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452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149013</xdr:rowOff>
    </xdr:from>
    <xdr:to>
      <xdr:col>23</xdr:col>
      <xdr:colOff>184150</xdr:colOff>
      <xdr:row>62</xdr:row>
      <xdr:rowOff>79163</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46990</xdr:rowOff>
    </xdr:from>
    <xdr:to>
      <xdr:col>19</xdr:col>
      <xdr:colOff>133350</xdr:colOff>
      <xdr:row>62</xdr:row>
      <xdr:rowOff>44450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0505440"/>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12277</xdr:rowOff>
    </xdr:from>
    <xdr:to>
      <xdr:col>19</xdr:col>
      <xdr:colOff>184150</xdr:colOff>
      <xdr:row>61</xdr:row>
      <xdr:rowOff>113877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124054</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2396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46990</xdr:rowOff>
    </xdr:from>
    <xdr:to>
      <xdr:col>15</xdr:col>
      <xdr:colOff>82550</xdr:colOff>
      <xdr:row>63</xdr:row>
      <xdr:rowOff>130387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2336800" y="10505440"/>
          <a:ext cx="889000" cy="426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121920</xdr:rowOff>
    </xdr:from>
    <xdr:to>
      <xdr:col>15</xdr:col>
      <xdr:colOff>133350</xdr:colOff>
      <xdr:row>60</xdr:row>
      <xdr:rowOff>52070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023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62247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116840</xdr:rowOff>
    </xdr:from>
    <xdr:to>
      <xdr:col>11</xdr:col>
      <xdr:colOff>31750</xdr:colOff>
      <xdr:row>63</xdr:row>
      <xdr:rowOff>130387</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a:off x="1447800" y="10746740"/>
          <a:ext cx="889000" cy="18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108796</xdr:rowOff>
    </xdr:from>
    <xdr:to>
      <xdr:col>11</xdr:col>
      <xdr:colOff>82550</xdr:colOff>
      <xdr:row>62</xdr:row>
      <xdr:rowOff>38946</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5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49123</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33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1694</xdr:rowOff>
    </xdr:from>
    <xdr:to>
      <xdr:col>7</xdr:col>
      <xdr:colOff>31750</xdr:colOff>
      <xdr:row>62</xdr:row>
      <xdr:rowOff>103294</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113471</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40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170604</xdr:rowOff>
    </xdr:from>
    <xdr:to>
      <xdr:col>23</xdr:col>
      <xdr:colOff>184150</xdr:colOff>
      <xdr:row>63</xdr:row>
      <xdr:rowOff>100754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080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142681</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077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165100</xdr:rowOff>
    </xdr:from>
    <xdr:to>
      <xdr:col>19</xdr:col>
      <xdr:colOff>184150</xdr:colOff>
      <xdr:row>62</xdr:row>
      <xdr:rowOff>95250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80027</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167640</xdr:rowOff>
    </xdr:from>
    <xdr:to>
      <xdr:col>15</xdr:col>
      <xdr:colOff>133350</xdr:colOff>
      <xdr:row>61</xdr:row>
      <xdr:rowOff>97790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82567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79587</xdr:rowOff>
    </xdr:from>
    <xdr:to>
      <xdr:col>11</xdr:col>
      <xdr:colOff>82550</xdr:colOff>
      <xdr:row>64</xdr:row>
      <xdr:rowOff>9737</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165964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66040</xdr:rowOff>
    </xdr:from>
    <xdr:to>
      <xdr:col>7</xdr:col>
      <xdr:colOff>31750</xdr:colOff>
      <xdr:row>62</xdr:row>
      <xdr:rowOff>167640</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152417</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[253,725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mn-ea"/>
              <a:ea typeface="+mn-ea"/>
            </a:rPr>
            <a:t>全国平均や県平均に比べて高い要因は、人件費の影響によるものと考えられる。人件費については、町村合併後の集中改革プランに基づき職員数を減員してきたが、他団体と比較すると依然として職員数が多いことが要因と考えられる。加えて、保健予防や子育て支援サービスの充実を目的に、会計年度任用職員を多く採用していることも影響している。今後、働き方改革の影響で人件費は増加傾向にあるが、</a:t>
          </a:r>
          <a:r>
            <a:rPr kumimoji="1" lang="en-US" altLang="ja-JP" sz="1200">
              <a:latin typeface="+mn-ea"/>
              <a:ea typeface="+mn-ea"/>
            </a:rPr>
            <a:t>DX</a:t>
          </a:r>
          <a:r>
            <a:rPr kumimoji="1" lang="ja-JP" altLang="en-US" sz="1200">
              <a:latin typeface="+mn-ea"/>
              <a:ea typeface="+mn-ea"/>
            </a:rPr>
            <a:t>等の推進により事務を効率化させ、人件費の抑制に努める。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3" name="テキスト ボックス 192">
          <a:extLst>
            <a:ext uri="{FF2B5EF4-FFF2-40B4-BE49-F238E27FC236}">
              <a16:creationId xmlns:a16="http://schemas.microsoft.com/office/drawing/2014/main" id="{00000000-0008-0000-0300-0000C1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4" name="人件費・物件費等の状況グラフ枠">
          <a:extLst>
            <a:ext uri="{FF2B5EF4-FFF2-40B4-BE49-F238E27FC236}">
              <a16:creationId xmlns:a16="http://schemas.microsoft.com/office/drawing/2014/main" id="{00000000-0008-0000-0300-0000C2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162846</xdr:rowOff>
    </xdr:from>
    <xdr:to>
      <xdr:col>23</xdr:col>
      <xdr:colOff>133350</xdr:colOff>
      <xdr:row>89</xdr:row>
      <xdr:rowOff>150395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953000" y="13878846"/>
          <a:ext cx="0" cy="15305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122472</xdr:rowOff>
    </xdr:from>
    <xdr:ext cx="762000" cy="259045"/>
    <xdr:sp macro="" textlink="">
      <xdr:nvSpPr>
        <xdr:cNvPr id="196" name="人件費・物件費等の状況最小値テキスト">
          <a:extLst>
            <a:ext uri="{FF2B5EF4-FFF2-40B4-BE49-F238E27FC236}">
              <a16:creationId xmlns:a16="http://schemas.microsoft.com/office/drawing/2014/main" id="{00000000-0008-0000-0300-0000C4000000}"/>
            </a:ext>
          </a:extLst>
        </xdr:cNvPr>
        <xdr:cNvSpPr txBox="1"/>
      </xdr:nvSpPr>
      <xdr:spPr>
        <a:xfrm>
          <a:off x="5041900" y="1538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150395</xdr:rowOff>
    </xdr:from>
    <xdr:to>
      <xdr:col>24</xdr:col>
      <xdr:colOff>12700</xdr:colOff>
      <xdr:row>89</xdr:row>
      <xdr:rowOff>150395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5409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77773</xdr:rowOff>
    </xdr:from>
    <xdr:ext cx="762000" cy="259045"/>
    <xdr:sp macro="" textlink="">
      <xdr:nvSpPr>
        <xdr:cNvPr id="198" name="人件費・物件費等の状況最大値テキスト">
          <a:extLst>
            <a:ext uri="{FF2B5EF4-FFF2-40B4-BE49-F238E27FC236}">
              <a16:creationId xmlns:a16="http://schemas.microsoft.com/office/drawing/2014/main" id="{00000000-0008-0000-0300-0000C6000000}"/>
            </a:ext>
          </a:extLst>
        </xdr:cNvPr>
        <xdr:cNvSpPr txBox="1"/>
      </xdr:nvSpPr>
      <xdr:spPr>
        <a:xfrm>
          <a:off x="5041900" y="1362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162846</xdr:rowOff>
    </xdr:from>
    <xdr:to>
      <xdr:col>24</xdr:col>
      <xdr:colOff>12700</xdr:colOff>
      <xdr:row>80</xdr:row>
      <xdr:rowOff>162846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864100" y="1387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21727</xdr:rowOff>
    </xdr:from>
    <xdr:to>
      <xdr:col>23</xdr:col>
      <xdr:colOff>133350</xdr:colOff>
      <xdr:row>83</xdr:row>
      <xdr:rowOff>42776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4114800" y="14252077"/>
          <a:ext cx="838200" cy="2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71144</xdr:rowOff>
    </xdr:from>
    <xdr:ext cx="762000" cy="259045"/>
    <xdr:sp macro="" textlink="">
      <xdr:nvSpPr>
        <xdr:cNvPr id="201" name="人件費・物件費等の状況平均値テキスト">
          <a:extLst>
            <a:ext uri="{FF2B5EF4-FFF2-40B4-BE49-F238E27FC236}">
              <a16:creationId xmlns:a16="http://schemas.microsoft.com/office/drawing/2014/main" id="{00000000-0008-0000-0300-0000C9000000}"/>
            </a:ext>
          </a:extLst>
        </xdr:cNvPr>
        <xdr:cNvSpPr txBox="1"/>
      </xdr:nvSpPr>
      <xdr:spPr>
        <a:xfrm>
          <a:off x="5041900" y="139585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54617</xdr:rowOff>
    </xdr:from>
    <xdr:to>
      <xdr:col>23</xdr:col>
      <xdr:colOff>184150</xdr:colOff>
      <xdr:row>82</xdr:row>
      <xdr:rowOff>156217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902200" y="141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157011</xdr:rowOff>
    </xdr:from>
    <xdr:to>
      <xdr:col>19</xdr:col>
      <xdr:colOff>133350</xdr:colOff>
      <xdr:row>83</xdr:row>
      <xdr:rowOff>21727</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3225800" y="14215911"/>
          <a:ext cx="889000" cy="36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22859</xdr:rowOff>
    </xdr:from>
    <xdr:to>
      <xdr:col>19</xdr:col>
      <xdr:colOff>184150</xdr:colOff>
      <xdr:row>82</xdr:row>
      <xdr:rowOff>124459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4064000" y="1408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134636</xdr:rowOff>
    </xdr:from>
    <xdr:ext cx="7366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733800" y="13850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157011</xdr:rowOff>
    </xdr:from>
    <xdr:to>
      <xdr:col>15</xdr:col>
      <xdr:colOff>82550</xdr:colOff>
      <xdr:row>83</xdr:row>
      <xdr:rowOff>9494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2336800" y="14215911"/>
          <a:ext cx="889000" cy="2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166635</xdr:rowOff>
    </xdr:from>
    <xdr:to>
      <xdr:col>15</xdr:col>
      <xdr:colOff>133350</xdr:colOff>
      <xdr:row>82</xdr:row>
      <xdr:rowOff>96785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3175000" y="1405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106962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844800" y="1382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53180</xdr:rowOff>
    </xdr:from>
    <xdr:to>
      <xdr:col>11</xdr:col>
      <xdr:colOff>31750</xdr:colOff>
      <xdr:row>83</xdr:row>
      <xdr:rowOff>9494</xdr:rowOff>
    </xdr:to>
    <xdr:cxnSp macro="">
      <xdr:nvCxnSpPr>
        <xdr:cNvPr id="209" name="直線コネクタ 208">
          <a:extLst>
            <a:ext uri="{FF2B5EF4-FFF2-40B4-BE49-F238E27FC236}">
              <a16:creationId xmlns:a16="http://schemas.microsoft.com/office/drawing/2014/main" id="{00000000-0008-0000-0300-0000D1000000}"/>
            </a:ext>
          </a:extLst>
        </xdr:cNvPr>
        <xdr:cNvCxnSpPr/>
      </xdr:nvCxnSpPr>
      <xdr:spPr>
        <a:xfrm>
          <a:off x="1447800" y="14112080"/>
          <a:ext cx="889000" cy="127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129502</xdr:rowOff>
    </xdr:from>
    <xdr:to>
      <xdr:col>11</xdr:col>
      <xdr:colOff>82550</xdr:colOff>
      <xdr:row>82</xdr:row>
      <xdr:rowOff>59652</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2286000" y="1401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69829</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955800" y="13785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106769</xdr:rowOff>
    </xdr:from>
    <xdr:to>
      <xdr:col>7</xdr:col>
      <xdr:colOff>31750</xdr:colOff>
      <xdr:row>82</xdr:row>
      <xdr:rowOff>36919</xdr:rowOff>
    </xdr:to>
    <xdr:sp macro="" textlink="">
      <xdr:nvSpPr>
        <xdr:cNvPr id="212" name="フローチャート: 判断 211">
          <a:extLst>
            <a:ext uri="{FF2B5EF4-FFF2-40B4-BE49-F238E27FC236}">
              <a16:creationId xmlns:a16="http://schemas.microsoft.com/office/drawing/2014/main" id="{00000000-0008-0000-0300-0000D4000000}"/>
            </a:ext>
          </a:extLst>
        </xdr:cNvPr>
        <xdr:cNvSpPr/>
      </xdr:nvSpPr>
      <xdr:spPr>
        <a:xfrm>
          <a:off x="1397000" y="139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47096</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066800" y="1376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163426</xdr:rowOff>
    </xdr:from>
    <xdr:to>
      <xdr:col>23</xdr:col>
      <xdr:colOff>184150</xdr:colOff>
      <xdr:row>83</xdr:row>
      <xdr:rowOff>93576</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902200" y="1422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135503</xdr:rowOff>
    </xdr:from>
    <xdr:ext cx="762000" cy="259045"/>
    <xdr:sp macro="" textlink="">
      <xdr:nvSpPr>
        <xdr:cNvPr id="220" name="人件費・物件費等の状況該当値テキスト">
          <a:extLst>
            <a:ext uri="{FF2B5EF4-FFF2-40B4-BE49-F238E27FC236}">
              <a16:creationId xmlns:a16="http://schemas.microsoft.com/office/drawing/2014/main" id="{00000000-0008-0000-0300-0000DC000000}"/>
            </a:ext>
          </a:extLst>
        </xdr:cNvPr>
        <xdr:cNvSpPr txBox="1"/>
      </xdr:nvSpPr>
      <xdr:spPr>
        <a:xfrm>
          <a:off x="5041900" y="14194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142377</xdr:rowOff>
    </xdr:from>
    <xdr:to>
      <xdr:col>19</xdr:col>
      <xdr:colOff>184150</xdr:colOff>
      <xdr:row>83</xdr:row>
      <xdr:rowOff>72527</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4064000" y="1420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57304</xdr:rowOff>
    </xdr:from>
    <xdr:ext cx="7366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3733800" y="14287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106211</xdr:rowOff>
    </xdr:from>
    <xdr:to>
      <xdr:col>15</xdr:col>
      <xdr:colOff>133350</xdr:colOff>
      <xdr:row>83</xdr:row>
      <xdr:rowOff>36361</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3175000" y="1416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21138</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2844800" y="14251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130144</xdr:rowOff>
    </xdr:from>
    <xdr:to>
      <xdr:col>11</xdr:col>
      <xdr:colOff>82550</xdr:colOff>
      <xdr:row>83</xdr:row>
      <xdr:rowOff>60294</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2286000" y="1418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45071</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955800" y="1427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2380</xdr:rowOff>
    </xdr:from>
    <xdr:to>
      <xdr:col>7</xdr:col>
      <xdr:colOff>31750</xdr:colOff>
      <xdr:row>82</xdr:row>
      <xdr:rowOff>103980</xdr:rowOff>
    </xdr:to>
    <xdr:sp macro="" textlink="">
      <xdr:nvSpPr>
        <xdr:cNvPr id="227" name="楕円 226">
          <a:extLst>
            <a:ext uri="{FF2B5EF4-FFF2-40B4-BE49-F238E27FC236}">
              <a16:creationId xmlns:a16="http://schemas.microsoft.com/office/drawing/2014/main" id="{00000000-0008-0000-0300-0000E3000000}"/>
            </a:ext>
          </a:extLst>
        </xdr:cNvPr>
        <xdr:cNvSpPr/>
      </xdr:nvSpPr>
      <xdr:spPr>
        <a:xfrm>
          <a:off x="1397000" y="1406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88757</xdr:rowOff>
    </xdr:from>
    <xdr:ext cx="762000" cy="25904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066800" y="1414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1" name="テキスト ボックス 230">
          <a:extLst>
            <a:ext uri="{FF2B5EF4-FFF2-40B4-BE49-F238E27FC236}">
              <a16:creationId xmlns:a16="http://schemas.microsoft.com/office/drawing/2014/main" id="{00000000-0008-0000-0300-0000E7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0" name="正方形/長方形 239">
          <a:extLst>
            <a:ext uri="{FF2B5EF4-FFF2-40B4-BE49-F238E27FC236}">
              <a16:creationId xmlns:a16="http://schemas.microsoft.com/office/drawing/2014/main" id="{00000000-0008-0000-0300-0000F0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baseline="0">
              <a:solidFill>
                <a:schemeClr val="dk1"/>
              </a:solidFill>
              <a:effectLst/>
              <a:latin typeface="+mn-ea"/>
              <a:ea typeface="+mn-ea"/>
              <a:cs typeface="+mn-cs"/>
            </a:rPr>
            <a:t>合併以降職員数の抑制等により、類似団体並びに全国町村平均よりも低い値である。諸手当の廃止・見直しを実施してきており、引き続き総点検を行いながら給与の適正化に努める。</a:t>
          </a:r>
          <a:endParaRPr lang="ja-JP" altLang="ja-JP" sz="1200">
            <a:effectLst/>
            <a:latin typeface="+mn-ea"/>
            <a:ea typeface="+mn-ea"/>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5" name="テキスト ボックス 254">
          <a:extLst>
            <a:ext uri="{FF2B5EF4-FFF2-40B4-BE49-F238E27FC236}">
              <a16:creationId xmlns:a16="http://schemas.microsoft.com/office/drawing/2014/main" id="{00000000-0008-0000-0300-0000FF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8" name="給与水準   （国との比較）グラフ枠">
          <a:extLst>
            <a:ext uri="{FF2B5EF4-FFF2-40B4-BE49-F238E27FC236}">
              <a16:creationId xmlns:a16="http://schemas.microsoft.com/office/drawing/2014/main" id="{00000000-0008-0000-0300-000002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130629</xdr:rowOff>
    </xdr:from>
    <xdr:to>
      <xdr:col>81</xdr:col>
      <xdr:colOff>44450</xdr:colOff>
      <xdr:row>89</xdr:row>
      <xdr:rowOff>127302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7018000" y="13846629"/>
          <a:ext cx="0" cy="15397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60" name="給与水準   （国との比較）最小値テキスト">
          <a:extLst>
            <a:ext uri="{FF2B5EF4-FFF2-40B4-BE49-F238E27FC236}">
              <a16:creationId xmlns:a16="http://schemas.microsoft.com/office/drawing/2014/main" id="{00000000-0008-0000-0300-000004010000}"/>
            </a:ext>
          </a:extLst>
        </xdr:cNvPr>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45556</xdr:rowOff>
    </xdr:from>
    <xdr:ext cx="762000" cy="259045"/>
    <xdr:sp macro="" textlink="">
      <xdr:nvSpPr>
        <xdr:cNvPr id="262" name="給与水準   （国との比較）最大値テキスト">
          <a:extLst>
            <a:ext uri="{FF2B5EF4-FFF2-40B4-BE49-F238E27FC236}">
              <a16:creationId xmlns:a16="http://schemas.microsoft.com/office/drawing/2014/main" id="{00000000-0008-0000-0300-000006010000}"/>
            </a:ext>
          </a:extLst>
        </xdr:cNvPr>
        <xdr:cNvSpPr txBox="1"/>
      </xdr:nvSpPr>
      <xdr:spPr>
        <a:xfrm>
          <a:off x="17106900" y="13590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130629</xdr:rowOff>
    </xdr:from>
    <xdr:to>
      <xdr:col>81</xdr:col>
      <xdr:colOff>133350</xdr:colOff>
      <xdr:row>80</xdr:row>
      <xdr:rowOff>130629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929100" y="13846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9677</xdr:rowOff>
    </xdr:from>
    <xdr:to>
      <xdr:col>81</xdr:col>
      <xdr:colOff>44450</xdr:colOff>
      <xdr:row>86</xdr:row>
      <xdr:rowOff>55638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6179800" y="14754377"/>
          <a:ext cx="8382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57348</xdr:rowOff>
    </xdr:from>
    <xdr:ext cx="762000" cy="259045"/>
    <xdr:sp macro="" textlink="">
      <xdr:nvSpPr>
        <xdr:cNvPr id="265" name="給与水準   （国との比較）平均値テキスト">
          <a:extLst>
            <a:ext uri="{FF2B5EF4-FFF2-40B4-BE49-F238E27FC236}">
              <a16:creationId xmlns:a16="http://schemas.microsoft.com/office/drawing/2014/main" id="{00000000-0008-0000-0300-000009010000}"/>
            </a:ext>
          </a:extLst>
        </xdr:cNvPr>
        <xdr:cNvSpPr txBox="1"/>
      </xdr:nvSpPr>
      <xdr:spPr>
        <a:xfrm>
          <a:off x="17106900" y="148020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85271</xdr:rowOff>
    </xdr:from>
    <xdr:to>
      <xdr:col>81</xdr:col>
      <xdr:colOff>95250</xdr:colOff>
      <xdr:row>87</xdr:row>
      <xdr:rowOff>15421</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69672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9677</xdr:rowOff>
    </xdr:from>
    <xdr:to>
      <xdr:col>77</xdr:col>
      <xdr:colOff>44450</xdr:colOff>
      <xdr:row>86</xdr:row>
      <xdr:rowOff>55638</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5290800" y="14754377"/>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73782</xdr:rowOff>
    </xdr:from>
    <xdr:to>
      <xdr:col>77</xdr:col>
      <xdr:colOff>95250</xdr:colOff>
      <xdr:row>87</xdr:row>
      <xdr:rowOff>3932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6129000" y="14818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160159</xdr:rowOff>
    </xdr:from>
    <xdr:ext cx="7366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798800" y="149048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55638</xdr:rowOff>
    </xdr:from>
    <xdr:to>
      <xdr:col>72</xdr:col>
      <xdr:colOff>203200</xdr:colOff>
      <xdr:row>86</xdr:row>
      <xdr:rowOff>101600</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4401800" y="14800338"/>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62291</xdr:rowOff>
    </xdr:from>
    <xdr:to>
      <xdr:col>73</xdr:col>
      <xdr:colOff>44450</xdr:colOff>
      <xdr:row>86</xdr:row>
      <xdr:rowOff>163891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5240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148668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909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86</xdr:row>
      <xdr:rowOff>159052</xdr:rowOff>
    </xdr:to>
    <xdr:cxnSp macro="">
      <xdr:nvCxnSpPr>
        <xdr:cNvPr id="273" name="直線コネクタ 272">
          <a:extLst>
            <a:ext uri="{FF2B5EF4-FFF2-40B4-BE49-F238E27FC236}">
              <a16:creationId xmlns:a16="http://schemas.microsoft.com/office/drawing/2014/main" id="{00000000-0008-0000-0300-000011010000}"/>
            </a:ext>
          </a:extLst>
        </xdr:cNvPr>
        <xdr:cNvCxnSpPr/>
      </xdr:nvCxnSpPr>
      <xdr:spPr>
        <a:xfrm flipV="1">
          <a:off x="13512800" y="14846300"/>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39309</xdr:rowOff>
    </xdr:from>
    <xdr:to>
      <xdr:col>68</xdr:col>
      <xdr:colOff>203200</xdr:colOff>
      <xdr:row>86</xdr:row>
      <xdr:rowOff>140909</xdr:rowOff>
    </xdr:to>
    <xdr:sp macro="" textlink="">
      <xdr:nvSpPr>
        <xdr:cNvPr id="274" name="フローチャート: 判断 273">
          <a:extLst>
            <a:ext uri="{FF2B5EF4-FFF2-40B4-BE49-F238E27FC236}">
              <a16:creationId xmlns:a16="http://schemas.microsoft.com/office/drawing/2014/main" id="{00000000-0008-0000-0300-000012010000}"/>
            </a:ext>
          </a:extLst>
        </xdr:cNvPr>
        <xdr:cNvSpPr/>
      </xdr:nvSpPr>
      <xdr:spPr>
        <a:xfrm>
          <a:off x="143510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151086</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55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76" name="フローチャート: 判断 275">
          <a:extLst>
            <a:ext uri="{FF2B5EF4-FFF2-40B4-BE49-F238E27FC236}">
              <a16:creationId xmlns:a16="http://schemas.microsoft.com/office/drawing/2014/main" id="{00000000-0008-0000-0300-000014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4838</xdr:rowOff>
    </xdr:from>
    <xdr:to>
      <xdr:col>81</xdr:col>
      <xdr:colOff>95250</xdr:colOff>
      <xdr:row>86</xdr:row>
      <xdr:rowOff>106438</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6967200" y="1474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21365</xdr:rowOff>
    </xdr:from>
    <xdr:ext cx="762000" cy="259045"/>
    <xdr:sp macro="" textlink="">
      <xdr:nvSpPr>
        <xdr:cNvPr id="284" name="給与水準   （国との比較）該当値テキスト">
          <a:extLst>
            <a:ext uri="{FF2B5EF4-FFF2-40B4-BE49-F238E27FC236}">
              <a16:creationId xmlns:a16="http://schemas.microsoft.com/office/drawing/2014/main" id="{00000000-0008-0000-0300-00001C010000}"/>
            </a:ext>
          </a:extLst>
        </xdr:cNvPr>
        <xdr:cNvSpPr txBox="1"/>
      </xdr:nvSpPr>
      <xdr:spPr>
        <a:xfrm>
          <a:off x="17106900" y="1459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130327</xdr:rowOff>
    </xdr:from>
    <xdr:to>
      <xdr:col>77</xdr:col>
      <xdr:colOff>95250</xdr:colOff>
      <xdr:row>86</xdr:row>
      <xdr:rowOff>60477</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6129000" y="1470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70654</xdr:rowOff>
    </xdr:from>
    <xdr:ext cx="7366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98800" y="14472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4838</xdr:rowOff>
    </xdr:from>
    <xdr:to>
      <xdr:col>73</xdr:col>
      <xdr:colOff>44450</xdr:colOff>
      <xdr:row>86</xdr:row>
      <xdr:rowOff>106438</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5240000" y="1474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116615</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909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9" name="楕円 288">
          <a:extLst>
            <a:ext uri="{FF2B5EF4-FFF2-40B4-BE49-F238E27FC236}">
              <a16:creationId xmlns:a16="http://schemas.microsoft.com/office/drawing/2014/main" id="{00000000-0008-0000-0300-000021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108252</xdr:rowOff>
    </xdr:from>
    <xdr:to>
      <xdr:col>64</xdr:col>
      <xdr:colOff>152400</xdr:colOff>
      <xdr:row>87</xdr:row>
      <xdr:rowOff>38402</xdr:rowOff>
    </xdr:to>
    <xdr:sp macro="" textlink="">
      <xdr:nvSpPr>
        <xdr:cNvPr id="291" name="楕円 290">
          <a:extLst>
            <a:ext uri="{FF2B5EF4-FFF2-40B4-BE49-F238E27FC236}">
              <a16:creationId xmlns:a16="http://schemas.microsoft.com/office/drawing/2014/main" id="{00000000-0008-0000-0300-000023010000}"/>
            </a:ext>
          </a:extLst>
        </xdr:cNvPr>
        <xdr:cNvSpPr/>
      </xdr:nvSpPr>
      <xdr:spPr>
        <a:xfrm>
          <a:off x="13462000" y="148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23179</xdr:rowOff>
    </xdr:from>
    <xdr:ext cx="762000" cy="259045"/>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3131800" y="1493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4" name="正方形/長方形 303">
          <a:extLst>
            <a:ext uri="{FF2B5EF4-FFF2-40B4-BE49-F238E27FC236}">
              <a16:creationId xmlns:a16="http://schemas.microsoft.com/office/drawing/2014/main" id="{00000000-0008-0000-0300-000030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baseline="0">
              <a:solidFill>
                <a:schemeClr val="dk1"/>
              </a:solidFill>
              <a:effectLst/>
              <a:latin typeface="+mn-ea"/>
              <a:ea typeface="+mn-ea"/>
              <a:cs typeface="+mn-cs"/>
            </a:rPr>
            <a:t>人口千人当たり職員数は</a:t>
          </a:r>
          <a:r>
            <a:rPr kumimoji="1" lang="en-US" altLang="ja-JP" sz="1200" b="0" i="0" baseline="0">
              <a:solidFill>
                <a:schemeClr val="dk1"/>
              </a:solidFill>
              <a:effectLst/>
              <a:latin typeface="+mn-ea"/>
              <a:ea typeface="+mn-ea"/>
              <a:cs typeface="+mn-cs"/>
            </a:rPr>
            <a:t>12.43</a:t>
          </a:r>
          <a:r>
            <a:rPr kumimoji="1" lang="ja-JP" altLang="ja-JP" sz="1200" b="0" i="0" baseline="0">
              <a:solidFill>
                <a:schemeClr val="dk1"/>
              </a:solidFill>
              <a:effectLst/>
              <a:latin typeface="+mn-ea"/>
              <a:ea typeface="+mn-ea"/>
              <a:cs typeface="+mn-cs"/>
            </a:rPr>
            <a:t>人で、類似団体平均より</a:t>
          </a:r>
          <a:r>
            <a:rPr kumimoji="1" lang="en-US" altLang="ja-JP" sz="1200" b="0" i="0" baseline="0">
              <a:solidFill>
                <a:schemeClr val="dk1"/>
              </a:solidFill>
              <a:effectLst/>
              <a:latin typeface="+mn-ea"/>
              <a:ea typeface="+mn-ea"/>
              <a:cs typeface="+mn-cs"/>
            </a:rPr>
            <a:t>1.61</a:t>
          </a:r>
          <a:r>
            <a:rPr kumimoji="1" lang="ja-JP" altLang="ja-JP" sz="1200" b="0" i="0" baseline="0">
              <a:solidFill>
                <a:schemeClr val="dk1"/>
              </a:solidFill>
              <a:effectLst/>
              <a:latin typeface="+mn-ea"/>
              <a:ea typeface="+mn-ea"/>
              <a:cs typeface="+mn-cs"/>
            </a:rPr>
            <a:t>人上回っている。</a:t>
          </a:r>
          <a:r>
            <a:rPr kumimoji="1" lang="en-US" altLang="ja-JP" sz="1200" b="0" i="0" baseline="0">
              <a:solidFill>
                <a:schemeClr val="dk1"/>
              </a:solidFill>
              <a:effectLst/>
              <a:latin typeface="+mn-ea"/>
              <a:ea typeface="+mn-ea"/>
              <a:cs typeface="+mn-cs"/>
            </a:rPr>
            <a:t>H17</a:t>
          </a:r>
          <a:r>
            <a:rPr kumimoji="1" lang="ja-JP" altLang="ja-JP" sz="1200" b="0" i="0" baseline="0">
              <a:solidFill>
                <a:schemeClr val="dk1"/>
              </a:solidFill>
              <a:effectLst/>
              <a:latin typeface="+mn-ea"/>
              <a:ea typeface="+mn-ea"/>
              <a:cs typeface="+mn-cs"/>
            </a:rPr>
            <a:t>年の町村合併以降、集中改革プラン等に基づき職員数を減員しているが、より適切な定員管理に努めていく。</a:t>
          </a:r>
          <a:endParaRPr lang="ja-JP" altLang="ja-JP" sz="1200">
            <a:effectLst/>
            <a:latin typeface="+mn-ea"/>
            <a:ea typeface="+mn-ea"/>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3" name="定員管理の状況グラフ枠">
          <a:extLst>
            <a:ext uri="{FF2B5EF4-FFF2-40B4-BE49-F238E27FC236}">
              <a16:creationId xmlns:a16="http://schemas.microsoft.com/office/drawing/2014/main" id="{00000000-0008-0000-0300-00004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91380</xdr:rowOff>
    </xdr:from>
    <xdr:to>
      <xdr:col>81</xdr:col>
      <xdr:colOff>44450</xdr:colOff>
      <xdr:row>66</xdr:row>
      <xdr:rowOff>158387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7018000" y="10035480"/>
          <a:ext cx="0" cy="14386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130464</xdr:rowOff>
    </xdr:from>
    <xdr:ext cx="762000" cy="259045"/>
    <xdr:sp macro="" textlink="">
      <xdr:nvSpPr>
        <xdr:cNvPr id="325" name="定員管理の状況最小値テキスト">
          <a:extLst>
            <a:ext uri="{FF2B5EF4-FFF2-40B4-BE49-F238E27FC236}">
              <a16:creationId xmlns:a16="http://schemas.microsoft.com/office/drawing/2014/main" id="{00000000-0008-0000-0300-000045010000}"/>
            </a:ext>
          </a:extLst>
        </xdr:cNvPr>
        <xdr:cNvSpPr txBox="1"/>
      </xdr:nvSpPr>
      <xdr:spPr>
        <a:xfrm>
          <a:off x="17106900" y="11446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158387</xdr:rowOff>
    </xdr:from>
    <xdr:to>
      <xdr:col>81</xdr:col>
      <xdr:colOff>133350</xdr:colOff>
      <xdr:row>66</xdr:row>
      <xdr:rowOff>158387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929100" y="1147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6307</xdr:rowOff>
    </xdr:from>
    <xdr:ext cx="762000" cy="259045"/>
    <xdr:sp macro="" textlink="">
      <xdr:nvSpPr>
        <xdr:cNvPr id="327" name="定員管理の状況最大値テキスト">
          <a:extLst>
            <a:ext uri="{FF2B5EF4-FFF2-40B4-BE49-F238E27FC236}">
              <a16:creationId xmlns:a16="http://schemas.microsoft.com/office/drawing/2014/main" id="{00000000-0008-0000-0300-000047010000}"/>
            </a:ext>
          </a:extLst>
        </xdr:cNvPr>
        <xdr:cNvSpPr txBox="1"/>
      </xdr:nvSpPr>
      <xdr:spPr>
        <a:xfrm>
          <a:off x="17106900" y="977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91380</xdr:rowOff>
    </xdr:from>
    <xdr:to>
      <xdr:col>81</xdr:col>
      <xdr:colOff>133350</xdr:colOff>
      <xdr:row>58</xdr:row>
      <xdr:rowOff>91380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929100" y="1003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42152</xdr:rowOff>
    </xdr:from>
    <xdr:to>
      <xdr:col>81</xdr:col>
      <xdr:colOff>44450</xdr:colOff>
      <xdr:row>62</xdr:row>
      <xdr:rowOff>70878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6179800" y="10672052"/>
          <a:ext cx="838200" cy="2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165782</xdr:rowOff>
    </xdr:from>
    <xdr:ext cx="762000" cy="259045"/>
    <xdr:sp macro="" textlink="">
      <xdr:nvSpPr>
        <xdr:cNvPr id="330" name="定員管理の状況平均値テキスト">
          <a:extLst>
            <a:ext uri="{FF2B5EF4-FFF2-40B4-BE49-F238E27FC236}">
              <a16:creationId xmlns:a16="http://schemas.microsoft.com/office/drawing/2014/main" id="{00000000-0008-0000-0300-00004A010000}"/>
            </a:ext>
          </a:extLst>
        </xdr:cNvPr>
        <xdr:cNvSpPr txBox="1"/>
      </xdr:nvSpPr>
      <xdr:spPr>
        <a:xfrm>
          <a:off x="17106900" y="10281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149255</xdr:rowOff>
    </xdr:from>
    <xdr:to>
      <xdr:col>81</xdr:col>
      <xdr:colOff>95250</xdr:colOff>
      <xdr:row>61</xdr:row>
      <xdr:rowOff>79405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69672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70878</xdr:rowOff>
    </xdr:from>
    <xdr:to>
      <xdr:col>77</xdr:col>
      <xdr:colOff>44450</xdr:colOff>
      <xdr:row>62</xdr:row>
      <xdr:rowOff>108796</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5290800" y="10700778"/>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59707</xdr:rowOff>
    </xdr:from>
    <xdr:ext cx="7366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798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88114</xdr:rowOff>
    </xdr:from>
    <xdr:to>
      <xdr:col>72</xdr:col>
      <xdr:colOff>203200</xdr:colOff>
      <xdr:row>62</xdr:row>
      <xdr:rowOff>108796</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4401800" y="10718014"/>
          <a:ext cx="8890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106741</xdr:rowOff>
    </xdr:from>
    <xdr:to>
      <xdr:col>73</xdr:col>
      <xdr:colOff>44450</xdr:colOff>
      <xdr:row>61</xdr:row>
      <xdr:rowOff>36891</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5240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47068</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162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88114</xdr:rowOff>
    </xdr:from>
    <xdr:to>
      <xdr:col>68</xdr:col>
      <xdr:colOff>152400</xdr:colOff>
      <xdr:row>62</xdr:row>
      <xdr:rowOff>122586</xdr:rowOff>
    </xdr:to>
    <xdr:cxnSp macro="">
      <xdr:nvCxnSpPr>
        <xdr:cNvPr id="338" name="直線コネクタ 337">
          <a:extLst>
            <a:ext uri="{FF2B5EF4-FFF2-40B4-BE49-F238E27FC236}">
              <a16:creationId xmlns:a16="http://schemas.microsoft.com/office/drawing/2014/main" id="{00000000-0008-0000-0300-000052010000}"/>
            </a:ext>
          </a:extLst>
        </xdr:cNvPr>
        <xdr:cNvCxnSpPr/>
      </xdr:nvCxnSpPr>
      <xdr:spPr>
        <a:xfrm flipV="1">
          <a:off x="13512800" y="107180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73418</xdr:rowOff>
    </xdr:from>
    <xdr:to>
      <xdr:col>68</xdr:col>
      <xdr:colOff>203200</xdr:colOff>
      <xdr:row>61</xdr:row>
      <xdr:rowOff>3568</xdr:rowOff>
    </xdr:to>
    <xdr:sp macro="" textlink="">
      <xdr:nvSpPr>
        <xdr:cNvPr id="339" name="フローチャート: 判断 338">
          <a:extLst>
            <a:ext uri="{FF2B5EF4-FFF2-40B4-BE49-F238E27FC236}">
              <a16:creationId xmlns:a16="http://schemas.microsoft.com/office/drawing/2014/main" id="{00000000-0008-0000-0300-000053010000}"/>
            </a:ext>
          </a:extLst>
        </xdr:cNvPr>
        <xdr:cNvSpPr/>
      </xdr:nvSpPr>
      <xdr:spPr>
        <a:xfrm>
          <a:off x="14351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13745</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12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122827</xdr:rowOff>
    </xdr:from>
    <xdr:to>
      <xdr:col>64</xdr:col>
      <xdr:colOff>152400</xdr:colOff>
      <xdr:row>61</xdr:row>
      <xdr:rowOff>52977</xdr:rowOff>
    </xdr:to>
    <xdr:sp macro="" textlink="">
      <xdr:nvSpPr>
        <xdr:cNvPr id="341" name="フローチャート: 判断 340">
          <a:extLst>
            <a:ext uri="{FF2B5EF4-FFF2-40B4-BE49-F238E27FC236}">
              <a16:creationId xmlns:a16="http://schemas.microsoft.com/office/drawing/2014/main" id="{00000000-0008-0000-0300-000055010000}"/>
            </a:ext>
          </a:extLst>
        </xdr:cNvPr>
        <xdr:cNvSpPr/>
      </xdr:nvSpPr>
      <xdr:spPr>
        <a:xfrm>
          <a:off x="13462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63154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178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162802</xdr:rowOff>
    </xdr:from>
    <xdr:to>
      <xdr:col>81</xdr:col>
      <xdr:colOff>95250</xdr:colOff>
      <xdr:row>62</xdr:row>
      <xdr:rowOff>92952</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6967200" y="1062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134879</xdr:rowOff>
    </xdr:from>
    <xdr:ext cx="762000" cy="259045"/>
    <xdr:sp macro="" textlink="">
      <xdr:nvSpPr>
        <xdr:cNvPr id="349" name="定員管理の状況該当値テキスト">
          <a:extLst>
            <a:ext uri="{FF2B5EF4-FFF2-40B4-BE49-F238E27FC236}">
              <a16:creationId xmlns:a16="http://schemas.microsoft.com/office/drawing/2014/main" id="{00000000-0008-0000-0300-00005D010000}"/>
            </a:ext>
          </a:extLst>
        </xdr:cNvPr>
        <xdr:cNvSpPr txBox="1"/>
      </xdr:nvSpPr>
      <xdr:spPr>
        <a:xfrm>
          <a:off x="17106900" y="10593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20078</xdr:rowOff>
    </xdr:from>
    <xdr:to>
      <xdr:col>77</xdr:col>
      <xdr:colOff>95250</xdr:colOff>
      <xdr:row>62</xdr:row>
      <xdr:rowOff>121678</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6129000" y="1064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106455</xdr:rowOff>
    </xdr:from>
    <xdr:ext cx="7366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798800" y="10736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57996</xdr:rowOff>
    </xdr:from>
    <xdr:to>
      <xdr:col>73</xdr:col>
      <xdr:colOff>44450</xdr:colOff>
      <xdr:row>62</xdr:row>
      <xdr:rowOff>159596</xdr:rowOff>
    </xdr:to>
    <xdr:sp macro="" textlink="">
      <xdr:nvSpPr>
        <xdr:cNvPr id="352" name="楕円 351">
          <a:extLst>
            <a:ext uri="{FF2B5EF4-FFF2-40B4-BE49-F238E27FC236}">
              <a16:creationId xmlns:a16="http://schemas.microsoft.com/office/drawing/2014/main" id="{00000000-0008-0000-0300-000060010000}"/>
            </a:ext>
          </a:extLst>
        </xdr:cNvPr>
        <xdr:cNvSpPr/>
      </xdr:nvSpPr>
      <xdr:spPr>
        <a:xfrm>
          <a:off x="15240000" y="106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144373</xdr:rowOff>
    </xdr:from>
    <xdr:ext cx="762000" cy="25904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909800" y="107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37314</xdr:rowOff>
    </xdr:from>
    <xdr:to>
      <xdr:col>68</xdr:col>
      <xdr:colOff>203200</xdr:colOff>
      <xdr:row>62</xdr:row>
      <xdr:rowOff>138914</xdr:rowOff>
    </xdr:to>
    <xdr:sp macro="" textlink="">
      <xdr:nvSpPr>
        <xdr:cNvPr id="354" name="楕円 353">
          <a:extLst>
            <a:ext uri="{FF2B5EF4-FFF2-40B4-BE49-F238E27FC236}">
              <a16:creationId xmlns:a16="http://schemas.microsoft.com/office/drawing/2014/main" id="{00000000-0008-0000-0300-000062010000}"/>
            </a:ext>
          </a:extLst>
        </xdr:cNvPr>
        <xdr:cNvSpPr/>
      </xdr:nvSpPr>
      <xdr:spPr>
        <a:xfrm>
          <a:off x="14351000" y="1066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123691</xdr:rowOff>
    </xdr:from>
    <xdr:ext cx="762000" cy="25904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4020800" y="10753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71786</xdr:rowOff>
    </xdr:from>
    <xdr:to>
      <xdr:col>64</xdr:col>
      <xdr:colOff>152400</xdr:colOff>
      <xdr:row>63</xdr:row>
      <xdr:rowOff>1936</xdr:rowOff>
    </xdr:to>
    <xdr:sp macro="" textlink="">
      <xdr:nvSpPr>
        <xdr:cNvPr id="356" name="楕円 355">
          <a:extLst>
            <a:ext uri="{FF2B5EF4-FFF2-40B4-BE49-F238E27FC236}">
              <a16:creationId xmlns:a16="http://schemas.microsoft.com/office/drawing/2014/main" id="{00000000-0008-0000-0300-000064010000}"/>
            </a:ext>
          </a:extLst>
        </xdr:cNvPr>
        <xdr:cNvSpPr/>
      </xdr:nvSpPr>
      <xdr:spPr>
        <a:xfrm>
          <a:off x="13462000" y="1070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158163</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3131800" y="10788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9" name="正方形/長方形 368">
          <a:extLst>
            <a:ext uri="{FF2B5EF4-FFF2-40B4-BE49-F238E27FC236}">
              <a16:creationId xmlns:a16="http://schemas.microsoft.com/office/drawing/2014/main" id="{00000000-0008-0000-0300-00007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mn-ea"/>
              <a:ea typeface="+mn-ea"/>
            </a:rPr>
            <a:t>実質公債費比率は</a:t>
          </a:r>
          <a:r>
            <a:rPr kumimoji="1" lang="en-US" altLang="ja-JP" sz="1200">
              <a:latin typeface="+mn-ea"/>
              <a:ea typeface="+mn-ea"/>
            </a:rPr>
            <a:t>10.5</a:t>
          </a:r>
          <a:r>
            <a:rPr kumimoji="1" lang="ja-JP" altLang="en-US" sz="1200">
              <a:latin typeface="+mn-ea"/>
              <a:ea typeface="+mn-ea"/>
            </a:rPr>
            <a:t>％で、</a:t>
          </a:r>
          <a:r>
            <a:rPr kumimoji="1" lang="en-US" altLang="ja-JP" sz="1200">
              <a:latin typeface="+mn-ea"/>
              <a:ea typeface="+mn-ea"/>
            </a:rPr>
            <a:t>R4</a:t>
          </a:r>
          <a:r>
            <a:rPr kumimoji="1" lang="ja-JP" altLang="en-US" sz="1200">
              <a:latin typeface="+mn-ea"/>
              <a:ea typeface="+mn-ea"/>
            </a:rPr>
            <a:t>年度と比べて</a:t>
          </a:r>
          <a:r>
            <a:rPr kumimoji="1" lang="en-US" altLang="ja-JP" sz="1200">
              <a:latin typeface="+mn-ea"/>
              <a:ea typeface="+mn-ea"/>
            </a:rPr>
            <a:t>1.3</a:t>
          </a:r>
          <a:r>
            <a:rPr kumimoji="1" lang="ja-JP" altLang="en-US" sz="1200">
              <a:latin typeface="+mn-ea"/>
              <a:ea typeface="+mn-ea"/>
            </a:rPr>
            <a:t>ポイント改善したものの、類似団体の平均を大きく上回っている。地方債の元利償還金は減少傾向にあるが、今後は「道の駅」整備事業の起債償還が始まることで、実質公債費比率が上昇する可能性がある。そのため、必要に応じて償還期間の延長など借入条件の見直しを行い、償還額の平準化と実質公債費比率の急激な上昇防止に努める。</a:t>
          </a:r>
        </a:p>
      </xdr:txBody>
    </xdr:sp>
    <xdr:clientData/>
  </xdr:twoCellAnchor>
  <xdr:oneCellAnchor>
    <xdr:from>
      <xdr:col>61</xdr:col>
      <xdr:colOff>6350</xdr:colOff>
      <xdr:row>32</xdr:row>
      <xdr:rowOff>101600</xdr:rowOff>
    </xdr:from>
    <xdr:ext cx="298543" cy="225703"/>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108602</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206500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9" name="公債費負担の状況グラフ枠">
          <a:extLst>
            <a:ext uri="{FF2B5EF4-FFF2-40B4-BE49-F238E27FC236}">
              <a16:creationId xmlns:a16="http://schemas.microsoft.com/office/drawing/2014/main" id="{00000000-0008-0000-0300-00008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68792</xdr:rowOff>
    </xdr:from>
    <xdr:to>
      <xdr:col>81</xdr:col>
      <xdr:colOff>44450</xdr:colOff>
      <xdr:row>44</xdr:row>
      <xdr:rowOff>124883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7018000" y="6240992"/>
          <a:ext cx="0" cy="14276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96960</xdr:rowOff>
    </xdr:from>
    <xdr:ext cx="762000" cy="259045"/>
    <xdr:sp macro="" textlink="">
      <xdr:nvSpPr>
        <xdr:cNvPr id="391" name="公債費負担の状況最小値テキスト">
          <a:extLst>
            <a:ext uri="{FF2B5EF4-FFF2-40B4-BE49-F238E27FC236}">
              <a16:creationId xmlns:a16="http://schemas.microsoft.com/office/drawing/2014/main" id="{00000000-0008-0000-0300-000087010000}"/>
            </a:ext>
          </a:extLst>
        </xdr:cNvPr>
        <xdr:cNvSpPr txBox="1"/>
      </xdr:nvSpPr>
      <xdr:spPr>
        <a:xfrm>
          <a:off x="17106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124883</xdr:rowOff>
    </xdr:from>
    <xdr:to>
      <xdr:col>81</xdr:col>
      <xdr:colOff>133350</xdr:colOff>
      <xdr:row>44</xdr:row>
      <xdr:rowOff>124883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6929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155169</xdr:rowOff>
    </xdr:from>
    <xdr:ext cx="762000" cy="259045"/>
    <xdr:sp macro="" textlink="">
      <xdr:nvSpPr>
        <xdr:cNvPr id="393" name="公債費負担の状況最大値テキスト">
          <a:extLst>
            <a:ext uri="{FF2B5EF4-FFF2-40B4-BE49-F238E27FC236}">
              <a16:creationId xmlns:a16="http://schemas.microsoft.com/office/drawing/2014/main" id="{00000000-0008-0000-0300-000089010000}"/>
            </a:ext>
          </a:extLst>
        </xdr:cNvPr>
        <xdr:cNvSpPr txBox="1"/>
      </xdr:nvSpPr>
      <xdr:spPr>
        <a:xfrm>
          <a:off x="17106900" y="598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68792</xdr:rowOff>
    </xdr:from>
    <xdr:to>
      <xdr:col>81</xdr:col>
      <xdr:colOff>133350</xdr:colOff>
      <xdr:row>36</xdr:row>
      <xdr:rowOff>68792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6929100" y="624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106363</xdr:rowOff>
    </xdr:from>
    <xdr:to>
      <xdr:col>81</xdr:col>
      <xdr:colOff>44450</xdr:colOff>
      <xdr:row>42</xdr:row>
      <xdr:rowOff>65617</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6179800" y="7135813"/>
          <a:ext cx="838200" cy="130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42456</xdr:rowOff>
    </xdr:from>
    <xdr:ext cx="762000" cy="259045"/>
    <xdr:sp macro="" textlink="">
      <xdr:nvSpPr>
        <xdr:cNvPr id="396" name="公債費負担の状況平均値テキスト">
          <a:extLst>
            <a:ext uri="{FF2B5EF4-FFF2-40B4-BE49-F238E27FC236}">
              <a16:creationId xmlns:a16="http://schemas.microsoft.com/office/drawing/2014/main" id="{00000000-0008-0000-0300-00008C010000}"/>
            </a:ext>
          </a:extLst>
        </xdr:cNvPr>
        <xdr:cNvSpPr txBox="1"/>
      </xdr:nvSpPr>
      <xdr:spPr>
        <a:xfrm>
          <a:off x="17106900" y="6729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25929</xdr:rowOff>
    </xdr:from>
    <xdr:to>
      <xdr:col>81</xdr:col>
      <xdr:colOff>95250</xdr:colOff>
      <xdr:row>40</xdr:row>
      <xdr:rowOff>127529</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6967200" y="688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156633</xdr:rowOff>
    </xdr:from>
    <xdr:to>
      <xdr:col>77</xdr:col>
      <xdr:colOff>44450</xdr:colOff>
      <xdr:row>42</xdr:row>
      <xdr:rowOff>65617</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a:off x="15290800" y="718608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15875</xdr:rowOff>
    </xdr:from>
    <xdr:to>
      <xdr:col>77</xdr:col>
      <xdr:colOff>95250</xdr:colOff>
      <xdr:row>40</xdr:row>
      <xdr:rowOff>117475</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6129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127652</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64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156633</xdr:rowOff>
    </xdr:from>
    <xdr:to>
      <xdr:col>72</xdr:col>
      <xdr:colOff>203200</xdr:colOff>
      <xdr:row>42</xdr:row>
      <xdr:rowOff>25400</xdr:rowOff>
    </xdr:to>
    <xdr:cxnSp macro="">
      <xdr:nvCxnSpPr>
        <xdr:cNvPr id="401" name="直線コネクタ 400">
          <a:extLst>
            <a:ext uri="{FF2B5EF4-FFF2-40B4-BE49-F238E27FC236}">
              <a16:creationId xmlns:a16="http://schemas.microsoft.com/office/drawing/2014/main" id="{00000000-0008-0000-0300-000091010000}"/>
            </a:ext>
          </a:extLst>
        </xdr:cNvPr>
        <xdr:cNvCxnSpPr/>
      </xdr:nvCxnSpPr>
      <xdr:spPr>
        <a:xfrm flipV="1">
          <a:off x="14401800" y="71860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402" name="フローチャート: 判断 401">
          <a:extLst>
            <a:ext uri="{FF2B5EF4-FFF2-40B4-BE49-F238E27FC236}">
              <a16:creationId xmlns:a16="http://schemas.microsoft.com/office/drawing/2014/main" id="{00000000-0008-0000-0300-000092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25400</xdr:rowOff>
    </xdr:from>
    <xdr:to>
      <xdr:col>68</xdr:col>
      <xdr:colOff>152400</xdr:colOff>
      <xdr:row>42</xdr:row>
      <xdr:rowOff>45508</xdr:rowOff>
    </xdr:to>
    <xdr:cxnSp macro="">
      <xdr:nvCxnSpPr>
        <xdr:cNvPr id="404" name="直線コネクタ 403">
          <a:extLst>
            <a:ext uri="{FF2B5EF4-FFF2-40B4-BE49-F238E27FC236}">
              <a16:creationId xmlns:a16="http://schemas.microsoft.com/office/drawing/2014/main" id="{00000000-0008-0000-0300-000094010000}"/>
            </a:ext>
          </a:extLst>
        </xdr:cNvPr>
        <xdr:cNvCxnSpPr/>
      </xdr:nvCxnSpPr>
      <xdr:spPr>
        <a:xfrm flipV="1">
          <a:off x="13512800" y="72263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35983</xdr:rowOff>
    </xdr:from>
    <xdr:to>
      <xdr:col>68</xdr:col>
      <xdr:colOff>203200</xdr:colOff>
      <xdr:row>40</xdr:row>
      <xdr:rowOff>137583</xdr:rowOff>
    </xdr:to>
    <xdr:sp macro="" textlink="">
      <xdr:nvSpPr>
        <xdr:cNvPr id="405" name="フローチャート: 判断 404">
          <a:extLst>
            <a:ext uri="{FF2B5EF4-FFF2-40B4-BE49-F238E27FC236}">
              <a16:creationId xmlns:a16="http://schemas.microsoft.com/office/drawing/2014/main" id="{00000000-0008-0000-0300-000095010000}"/>
            </a:ext>
          </a:extLst>
        </xdr:cNvPr>
        <xdr:cNvSpPr/>
      </xdr:nvSpPr>
      <xdr:spPr>
        <a:xfrm>
          <a:off x="14351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147760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96308</xdr:rowOff>
    </xdr:from>
    <xdr:to>
      <xdr:col>64</xdr:col>
      <xdr:colOff>152400</xdr:colOff>
      <xdr:row>41</xdr:row>
      <xdr:rowOff>26458</xdr:rowOff>
    </xdr:to>
    <xdr:sp macro="" textlink="">
      <xdr:nvSpPr>
        <xdr:cNvPr id="407" name="フローチャート: 判断 406">
          <a:extLst>
            <a:ext uri="{FF2B5EF4-FFF2-40B4-BE49-F238E27FC236}">
              <a16:creationId xmlns:a16="http://schemas.microsoft.com/office/drawing/2014/main" id="{00000000-0008-0000-0300-000097010000}"/>
            </a:ext>
          </a:extLst>
        </xdr:cNvPr>
        <xdr:cNvSpPr/>
      </xdr:nvSpPr>
      <xdr:spPr>
        <a:xfrm>
          <a:off x="13462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36635</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72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55563</xdr:rowOff>
    </xdr:from>
    <xdr:to>
      <xdr:col>81</xdr:col>
      <xdr:colOff>95250</xdr:colOff>
      <xdr:row>41</xdr:row>
      <xdr:rowOff>157163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6967200" y="708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27640</xdr:rowOff>
    </xdr:from>
    <xdr:ext cx="762000" cy="259045"/>
    <xdr:sp macro="" textlink="">
      <xdr:nvSpPr>
        <xdr:cNvPr id="415" name="公債費負担の状況該当値テキスト">
          <a:extLst>
            <a:ext uri="{FF2B5EF4-FFF2-40B4-BE49-F238E27FC236}">
              <a16:creationId xmlns:a16="http://schemas.microsoft.com/office/drawing/2014/main" id="{00000000-0008-0000-0300-00009F010000}"/>
            </a:ext>
          </a:extLst>
        </xdr:cNvPr>
        <xdr:cNvSpPr txBox="1"/>
      </xdr:nvSpPr>
      <xdr:spPr>
        <a:xfrm>
          <a:off x="17106900" y="705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14817</xdr:rowOff>
    </xdr:from>
    <xdr:to>
      <xdr:col>77</xdr:col>
      <xdr:colOff>95250</xdr:colOff>
      <xdr:row>42</xdr:row>
      <xdr:rowOff>116417</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6129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101194</xdr:rowOff>
    </xdr:from>
    <xdr:ext cx="7366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798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105833</xdr:rowOff>
    </xdr:from>
    <xdr:to>
      <xdr:col>73</xdr:col>
      <xdr:colOff>44450</xdr:colOff>
      <xdr:row>42</xdr:row>
      <xdr:rowOff>35983</xdr:rowOff>
    </xdr:to>
    <xdr:sp macro="" textlink="">
      <xdr:nvSpPr>
        <xdr:cNvPr id="418" name="楕円 417">
          <a:extLst>
            <a:ext uri="{FF2B5EF4-FFF2-40B4-BE49-F238E27FC236}">
              <a16:creationId xmlns:a16="http://schemas.microsoft.com/office/drawing/2014/main" id="{00000000-0008-0000-0300-0000A2010000}"/>
            </a:ext>
          </a:extLst>
        </xdr:cNvPr>
        <xdr:cNvSpPr/>
      </xdr:nvSpPr>
      <xdr:spPr>
        <a:xfrm>
          <a:off x="15240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20760</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4909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146050</xdr:rowOff>
    </xdr:from>
    <xdr:to>
      <xdr:col>68</xdr:col>
      <xdr:colOff>203200</xdr:colOff>
      <xdr:row>42</xdr:row>
      <xdr:rowOff>76200</xdr:rowOff>
    </xdr:to>
    <xdr:sp macro="" textlink="">
      <xdr:nvSpPr>
        <xdr:cNvPr id="420" name="楕円 419">
          <a:extLst>
            <a:ext uri="{FF2B5EF4-FFF2-40B4-BE49-F238E27FC236}">
              <a16:creationId xmlns:a16="http://schemas.microsoft.com/office/drawing/2014/main" id="{00000000-0008-0000-0300-0000A4010000}"/>
            </a:ext>
          </a:extLst>
        </xdr:cNvPr>
        <xdr:cNvSpPr/>
      </xdr:nvSpPr>
      <xdr:spPr>
        <a:xfrm>
          <a:off x="14351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166158</xdr:rowOff>
    </xdr:from>
    <xdr:to>
      <xdr:col>64</xdr:col>
      <xdr:colOff>152400</xdr:colOff>
      <xdr:row>42</xdr:row>
      <xdr:rowOff>96308</xdr:rowOff>
    </xdr:to>
    <xdr:sp macro="" textlink="">
      <xdr:nvSpPr>
        <xdr:cNvPr id="422" name="楕円 421">
          <a:extLst>
            <a:ext uri="{FF2B5EF4-FFF2-40B4-BE49-F238E27FC236}">
              <a16:creationId xmlns:a16="http://schemas.microsoft.com/office/drawing/2014/main" id="{00000000-0008-0000-0300-0000A6010000}"/>
            </a:ext>
          </a:extLst>
        </xdr:cNvPr>
        <xdr:cNvSpPr/>
      </xdr:nvSpPr>
      <xdr:spPr>
        <a:xfrm>
          <a:off x="13462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81085</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3131800" y="728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30" name="正方形/長方形 429">
          <a:extLst>
            <a:ext uri="{FF2B5EF4-FFF2-40B4-BE49-F238E27FC236}">
              <a16:creationId xmlns:a16="http://schemas.microsoft.com/office/drawing/2014/main" id="{00000000-0008-0000-0300-0000A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31" name="正方形/長方形 430">
          <a:extLst>
            <a:ext uri="{FF2B5EF4-FFF2-40B4-BE49-F238E27FC236}">
              <a16:creationId xmlns:a16="http://schemas.microsoft.com/office/drawing/2014/main" id="{00000000-0008-0000-0300-0000A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32" name="正方形/長方形 431">
          <a:extLst>
            <a:ext uri="{FF2B5EF4-FFF2-40B4-BE49-F238E27FC236}">
              <a16:creationId xmlns:a16="http://schemas.microsoft.com/office/drawing/2014/main" id="{00000000-0008-0000-0300-0000B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正方形/長方形 432">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34" name="正方形/長方形 433">
          <a:extLst>
            <a:ext uri="{FF2B5EF4-FFF2-40B4-BE49-F238E27FC236}">
              <a16:creationId xmlns:a16="http://schemas.microsoft.com/office/drawing/2014/main" id="{00000000-0008-0000-0300-0000B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5" name="正方形/長方形 434">
          <a:extLst>
            <a:ext uri="{FF2B5EF4-FFF2-40B4-BE49-F238E27FC236}">
              <a16:creationId xmlns:a16="http://schemas.microsoft.com/office/drawing/2014/main" id="{00000000-0008-0000-0300-0000B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mn-ea"/>
              <a:ea typeface="+mn-ea"/>
            </a:rPr>
            <a:t>将来負担比率は△</a:t>
          </a:r>
          <a:r>
            <a:rPr kumimoji="1" lang="en-US" altLang="ja-JP" sz="1200">
              <a:latin typeface="+mn-ea"/>
              <a:ea typeface="+mn-ea"/>
            </a:rPr>
            <a:t>139.8</a:t>
          </a:r>
          <a:r>
            <a:rPr kumimoji="1" lang="ja-JP" altLang="en-US" sz="1200">
              <a:latin typeface="+mn-ea"/>
              <a:ea typeface="+mn-ea"/>
            </a:rPr>
            <a:t>％で、前年度（△</a:t>
          </a:r>
          <a:r>
            <a:rPr kumimoji="1" lang="en-US" altLang="ja-JP" sz="1200">
              <a:latin typeface="+mn-ea"/>
              <a:ea typeface="+mn-ea"/>
            </a:rPr>
            <a:t>145.8</a:t>
          </a:r>
          <a:r>
            <a:rPr kumimoji="1" lang="ja-JP" altLang="en-US" sz="1200">
              <a:latin typeface="+mn-ea"/>
              <a:ea typeface="+mn-ea"/>
            </a:rPr>
            <a:t>％）から</a:t>
          </a:r>
          <a:r>
            <a:rPr kumimoji="1" lang="en-US" altLang="ja-JP" sz="1200">
              <a:latin typeface="+mn-ea"/>
              <a:ea typeface="+mn-ea"/>
            </a:rPr>
            <a:t>6.0</a:t>
          </a:r>
          <a:r>
            <a:rPr kumimoji="1" lang="ja-JP" altLang="en-US" sz="1200">
              <a:latin typeface="+mn-ea"/>
              <a:ea typeface="+mn-ea"/>
            </a:rPr>
            <a:t>ポイントプラスに転じたものの、依然として全国平均（</a:t>
          </a:r>
          <a:r>
            <a:rPr kumimoji="1" lang="en-US" altLang="ja-JP" sz="1200">
              <a:latin typeface="+mn-ea"/>
              <a:ea typeface="+mn-ea"/>
            </a:rPr>
            <a:t>6.3</a:t>
          </a:r>
          <a:r>
            <a:rPr kumimoji="1" lang="ja-JP" altLang="en-US" sz="1200">
              <a:latin typeface="+mn-ea"/>
              <a:ea typeface="+mn-ea"/>
            </a:rPr>
            <a:t>％）を大きく下回っている。これは、町債残高に対して基金残高が大幅に上回っていることが要因である。</a:t>
          </a:r>
        </a:p>
        <a:p>
          <a:r>
            <a:rPr kumimoji="1" lang="ja-JP" altLang="en-US" sz="1200">
              <a:latin typeface="+mn-ea"/>
              <a:ea typeface="+mn-ea"/>
            </a:rPr>
            <a:t>しかし今後は、過疎対策債の発行により地方債残高の増加が見込まれるため、起債の繰上償還などにより公債費などの義務的経費の削減を図り、行財政改革を進めて財政の健全化に努める。</a:t>
          </a:r>
        </a:p>
      </xdr:txBody>
    </xdr:sp>
    <xdr:clientData/>
  </xdr:twoCellAnchor>
  <xdr:oneCellAnchor>
    <xdr:from>
      <xdr:col>61</xdr:col>
      <xdr:colOff>6350</xdr:colOff>
      <xdr:row>10</xdr:row>
      <xdr:rowOff>63500</xdr:rowOff>
    </xdr:from>
    <xdr:ext cx="298543" cy="225703"/>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53" name="将来負担の状況グラフ枠">
          <a:extLst>
            <a:ext uri="{FF2B5EF4-FFF2-40B4-BE49-F238E27FC236}">
              <a16:creationId xmlns:a16="http://schemas.microsoft.com/office/drawing/2014/main" id="{00000000-0008-0000-0300-0000C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147683</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7018000" y="2313214"/>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119760</xdr:rowOff>
    </xdr:from>
    <xdr:ext cx="762000" cy="259045"/>
    <xdr:sp macro="" textlink="">
      <xdr:nvSpPr>
        <xdr:cNvPr id="455" name="将来負担の状況最小値テキスト">
          <a:extLst>
            <a:ext uri="{FF2B5EF4-FFF2-40B4-BE49-F238E27FC236}">
              <a16:creationId xmlns:a16="http://schemas.microsoft.com/office/drawing/2014/main" id="{00000000-0008-0000-0300-0000C7010000}"/>
            </a:ext>
          </a:extLst>
        </xdr:cNvPr>
        <xdr:cNvSpPr txBox="1"/>
      </xdr:nvSpPr>
      <xdr:spPr>
        <a:xfrm>
          <a:off x="17106900" y="389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147683</xdr:rowOff>
    </xdr:from>
    <xdr:to>
      <xdr:col>81</xdr:col>
      <xdr:colOff>133350</xdr:colOff>
      <xdr:row>22</xdr:row>
      <xdr:rowOff>147683</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a:off x="16929100" y="391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7" name="将来負担の状況最大値テキスト">
          <a:extLst>
            <a:ext uri="{FF2B5EF4-FFF2-40B4-BE49-F238E27FC236}">
              <a16:creationId xmlns:a16="http://schemas.microsoft.com/office/drawing/2014/main" id="{00000000-0008-0000-0300-0000C9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9" name="将来負担の状況平均値テキスト">
          <a:extLst>
            <a:ext uri="{FF2B5EF4-FFF2-40B4-BE49-F238E27FC236}">
              <a16:creationId xmlns:a16="http://schemas.microsoft.com/office/drawing/2014/main" id="{00000000-0008-0000-0300-0000CB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131233</xdr:rowOff>
    </xdr:from>
    <xdr:to>
      <xdr:col>73</xdr:col>
      <xdr:colOff>44450</xdr:colOff>
      <xdr:row>14</xdr:row>
      <xdr:rowOff>61383</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5240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71560</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132140</xdr:rowOff>
    </xdr:from>
    <xdr:to>
      <xdr:col>68</xdr:col>
      <xdr:colOff>203200</xdr:colOff>
      <xdr:row>15</xdr:row>
      <xdr:rowOff>62290</xdr:rowOff>
    </xdr:to>
    <xdr:sp macro="" textlink="">
      <xdr:nvSpPr>
        <xdr:cNvPr id="465" name="フローチャート: 判断 464">
          <a:extLst>
            <a:ext uri="{FF2B5EF4-FFF2-40B4-BE49-F238E27FC236}">
              <a16:creationId xmlns:a16="http://schemas.microsoft.com/office/drawing/2014/main" id="{00000000-0008-0000-0300-0000D1010000}"/>
            </a:ext>
          </a:extLst>
        </xdr:cNvPr>
        <xdr:cNvSpPr/>
      </xdr:nvSpPr>
      <xdr:spPr>
        <a:xfrm>
          <a:off x="14351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72467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3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103414</xdr:rowOff>
    </xdr:from>
    <xdr:to>
      <xdr:col>64</xdr:col>
      <xdr:colOff>152400</xdr:colOff>
      <xdr:row>15</xdr:row>
      <xdr:rowOff>33564</xdr:rowOff>
    </xdr:to>
    <xdr:sp macro="" textlink="">
      <xdr:nvSpPr>
        <xdr:cNvPr id="467" name="フローチャート: 判断 466">
          <a:extLst>
            <a:ext uri="{FF2B5EF4-FFF2-40B4-BE49-F238E27FC236}">
              <a16:creationId xmlns:a16="http://schemas.microsoft.com/office/drawing/2014/main" id="{00000000-0008-0000-0300-0000D3010000}"/>
            </a:ext>
          </a:extLst>
        </xdr:cNvPr>
        <xdr:cNvSpPr/>
      </xdr:nvSpPr>
      <xdr:spPr>
        <a:xfrm>
          <a:off x="13462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43741</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227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10,298
10,202
188.15
10,794,004
10,045,009
456,232
5,059,953
4,031,976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mn-ea"/>
              <a:ea typeface="+mn-ea"/>
            </a:rPr>
            <a:t>人件費は</a:t>
          </a:r>
          <a:r>
            <a:rPr kumimoji="1" lang="en-US" altLang="ja-JP" sz="1200">
              <a:latin typeface="+mn-ea"/>
              <a:ea typeface="+mn-ea"/>
            </a:rPr>
            <a:t>23.8</a:t>
          </a:r>
          <a:r>
            <a:rPr kumimoji="1" lang="ja-JP" altLang="en-US" sz="1200">
              <a:latin typeface="+mn-ea"/>
              <a:ea typeface="+mn-ea"/>
            </a:rPr>
            <a:t>％で、類似団体平均（</a:t>
          </a:r>
          <a:r>
            <a:rPr kumimoji="1" lang="en-US" altLang="ja-JP" sz="1200">
              <a:latin typeface="+mn-ea"/>
              <a:ea typeface="+mn-ea"/>
            </a:rPr>
            <a:t>23.9</a:t>
          </a:r>
          <a:r>
            <a:rPr kumimoji="1" lang="ja-JP" altLang="en-US" sz="1200">
              <a:latin typeface="+mn-ea"/>
              <a:ea typeface="+mn-ea"/>
            </a:rPr>
            <a:t>％）とほぼ同水準である。平成</a:t>
          </a:r>
          <a:r>
            <a:rPr kumimoji="1" lang="en-US" altLang="ja-JP" sz="1200">
              <a:latin typeface="+mn-ea"/>
              <a:ea typeface="+mn-ea"/>
            </a:rPr>
            <a:t>17</a:t>
          </a:r>
          <a:r>
            <a:rPr kumimoji="1" lang="ja-JP" altLang="en-US" sz="1200">
              <a:latin typeface="+mn-ea"/>
              <a:ea typeface="+mn-ea"/>
            </a:rPr>
            <a:t>年度以降、集中改革プランに基づく職員数の減員により改善が進んできたが、物価高騰や会計年度任用職員への手当支給などにより、人件費の上昇は避けられない状況となっている。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039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157480</xdr:rowOff>
    </xdr:from>
    <xdr:to>
      <xdr:col>24</xdr:col>
      <xdr:colOff>25400</xdr:colOff>
      <xdr:row>36</xdr:row>
      <xdr:rowOff>149860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986780"/>
          <a:ext cx="838200"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78757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50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157480</xdr:rowOff>
    </xdr:from>
    <xdr:to>
      <xdr:col>19</xdr:col>
      <xdr:colOff>187325</xdr:colOff>
      <xdr:row>35</xdr:row>
      <xdr:rowOff>24130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9867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68580</xdr:rowOff>
    </xdr:from>
    <xdr:to>
      <xdr:col>20</xdr:col>
      <xdr:colOff>38100</xdr:colOff>
      <xdr:row>36</xdr:row>
      <xdr:rowOff>170180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154957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2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24130</xdr:rowOff>
    </xdr:from>
    <xdr:to>
      <xdr:col>15</xdr:col>
      <xdr:colOff>98425</xdr:colOff>
      <xdr:row>36</xdr:row>
      <xdr:rowOff>35560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02488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38100</xdr:rowOff>
    </xdr:from>
    <xdr:to>
      <xdr:col>15</xdr:col>
      <xdr:colOff>149225</xdr:colOff>
      <xdr:row>36</xdr:row>
      <xdr:rowOff>139700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124477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69850</xdr:rowOff>
    </xdr:from>
    <xdr:to>
      <xdr:col>11</xdr:col>
      <xdr:colOff>9525</xdr:colOff>
      <xdr:row>36</xdr:row>
      <xdr:rowOff>35560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07060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163830</xdr:rowOff>
    </xdr:from>
    <xdr:to>
      <xdr:col>6</xdr:col>
      <xdr:colOff>171450</xdr:colOff>
      <xdr:row>36</xdr:row>
      <xdr:rowOff>93980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78757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115587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106680</xdr:rowOff>
    </xdr:from>
    <xdr:to>
      <xdr:col>20</xdr:col>
      <xdr:colOff>38100</xdr:colOff>
      <xdr:row>35</xdr:row>
      <xdr:rowOff>36830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47007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0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144780</xdr:rowOff>
    </xdr:from>
    <xdr:to>
      <xdr:col>15</xdr:col>
      <xdr:colOff>149225</xdr:colOff>
      <xdr:row>35</xdr:row>
      <xdr:rowOff>74930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85107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156210</xdr:rowOff>
    </xdr:from>
    <xdr:to>
      <xdr:col>11</xdr:col>
      <xdr:colOff>60325</xdr:colOff>
      <xdr:row>36</xdr:row>
      <xdr:rowOff>86360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96537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19050</xdr:rowOff>
    </xdr:from>
    <xdr:to>
      <xdr:col>6</xdr:col>
      <xdr:colOff>171450</xdr:colOff>
      <xdr:row>35</xdr:row>
      <xdr:rowOff>120650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130827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mn-ea"/>
              <a:ea typeface="+mn-ea"/>
            </a:rPr>
            <a:t>物件費は</a:t>
          </a:r>
          <a:r>
            <a:rPr kumimoji="1" lang="en-US" altLang="ja-JP" sz="1200">
              <a:latin typeface="+mn-ea"/>
              <a:ea typeface="+mn-ea"/>
            </a:rPr>
            <a:t>13.0</a:t>
          </a:r>
          <a:r>
            <a:rPr kumimoji="1" lang="ja-JP" altLang="en-US" sz="1200">
              <a:latin typeface="+mn-ea"/>
              <a:ea typeface="+mn-ea"/>
            </a:rPr>
            <a:t>％で、類似団体平均を</a:t>
          </a:r>
          <a:r>
            <a:rPr kumimoji="1" lang="en-US" altLang="ja-JP" sz="1200">
              <a:latin typeface="+mn-ea"/>
              <a:ea typeface="+mn-ea"/>
            </a:rPr>
            <a:t>1.7</a:t>
          </a:r>
          <a:r>
            <a:rPr kumimoji="1" lang="ja-JP" altLang="en-US" sz="1200">
              <a:latin typeface="+mn-ea"/>
              <a:ea typeface="+mn-ea"/>
            </a:rPr>
            <a:t>ポイント下回っている。今後も需用費や委託料を含めた物件費全体について、行財政改革の取り組みを通じて圧縮に努める。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81280</xdr:rowOff>
    </xdr:from>
    <xdr:to>
      <xdr:col>82</xdr:col>
      <xdr:colOff>107950</xdr:colOff>
      <xdr:row>20</xdr:row>
      <xdr:rowOff>161290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31013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133367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56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161290</xdr:rowOff>
    </xdr:from>
    <xdr:to>
      <xdr:col>82</xdr:col>
      <xdr:colOff>196850</xdr:colOff>
      <xdr:row>20</xdr:row>
      <xdr:rowOff>161290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590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167657</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053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81280</xdr:rowOff>
    </xdr:from>
    <xdr:to>
      <xdr:col>82</xdr:col>
      <xdr:colOff>196850</xdr:colOff>
      <xdr:row>13</xdr:row>
      <xdr:rowOff>81280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310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92710</xdr:rowOff>
    </xdr:from>
    <xdr:to>
      <xdr:col>82</xdr:col>
      <xdr:colOff>107950</xdr:colOff>
      <xdr:row>15</xdr:row>
      <xdr:rowOff>12700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49301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31132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602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59055</xdr:rowOff>
    </xdr:from>
    <xdr:to>
      <xdr:col>82</xdr:col>
      <xdr:colOff>158750</xdr:colOff>
      <xdr:row>15</xdr:row>
      <xdr:rowOff>160655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63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75565</xdr:rowOff>
    </xdr:from>
    <xdr:to>
      <xdr:col>78</xdr:col>
      <xdr:colOff>69850</xdr:colOff>
      <xdr:row>14</xdr:row>
      <xdr:rowOff>92710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47586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xdr:rowOff>
    </xdr:from>
    <xdr:to>
      <xdr:col>78</xdr:col>
      <xdr:colOff>120650</xdr:colOff>
      <xdr:row>15</xdr:row>
      <xdr:rowOff>114935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99712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6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75565</xdr:rowOff>
    </xdr:from>
    <xdr:to>
      <xdr:col>73</xdr:col>
      <xdr:colOff>180975</xdr:colOff>
      <xdr:row>14</xdr:row>
      <xdr:rowOff>86995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3893800" y="247586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121920</xdr:rowOff>
    </xdr:from>
    <xdr:to>
      <xdr:col>74</xdr:col>
      <xdr:colOff>31750</xdr:colOff>
      <xdr:row>15</xdr:row>
      <xdr:rowOff>52070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36847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60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86995</xdr:rowOff>
    </xdr:from>
    <xdr:to>
      <xdr:col>69</xdr:col>
      <xdr:colOff>92075</xdr:colOff>
      <xdr:row>14</xdr:row>
      <xdr:rowOff>138430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248729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144780</xdr:rowOff>
    </xdr:from>
    <xdr:to>
      <xdr:col>69</xdr:col>
      <xdr:colOff>142875</xdr:colOff>
      <xdr:row>15</xdr:row>
      <xdr:rowOff>74930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59707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116205</xdr:rowOff>
    </xdr:from>
    <xdr:to>
      <xdr:col>65</xdr:col>
      <xdr:colOff>53975</xdr:colOff>
      <xdr:row>16</xdr:row>
      <xdr:rowOff>46355</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68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31132</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77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133350</xdr:rowOff>
    </xdr:from>
    <xdr:to>
      <xdr:col>82</xdr:col>
      <xdr:colOff>158750</xdr:colOff>
      <xdr:row>15</xdr:row>
      <xdr:rowOff>63500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53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149877</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37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41910</xdr:rowOff>
    </xdr:from>
    <xdr:to>
      <xdr:col>78</xdr:col>
      <xdr:colOff>120650</xdr:colOff>
      <xdr:row>14</xdr:row>
      <xdr:rowOff>143510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44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153687</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211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24765</xdr:rowOff>
    </xdr:from>
    <xdr:to>
      <xdr:col>74</xdr:col>
      <xdr:colOff>31750</xdr:colOff>
      <xdr:row>14</xdr:row>
      <xdr:rowOff>126365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42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136542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193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36195</xdr:rowOff>
    </xdr:from>
    <xdr:to>
      <xdr:col>69</xdr:col>
      <xdr:colOff>142875</xdr:colOff>
      <xdr:row>14</xdr:row>
      <xdr:rowOff>137795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43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147972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205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87630</xdr:rowOff>
    </xdr:from>
    <xdr:to>
      <xdr:col>65</xdr:col>
      <xdr:colOff>53975</xdr:colOff>
      <xdr:row>15</xdr:row>
      <xdr:rowOff>17780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48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27957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25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mn-ea"/>
              <a:ea typeface="+mn-ea"/>
            </a:rPr>
            <a:t>扶助費は</a:t>
          </a:r>
          <a:r>
            <a:rPr kumimoji="1" lang="en-US" altLang="ja-JP" sz="1200">
              <a:latin typeface="+mn-ea"/>
              <a:ea typeface="+mn-ea"/>
            </a:rPr>
            <a:t>3.4</a:t>
          </a:r>
          <a:r>
            <a:rPr kumimoji="1" lang="ja-JP" altLang="en-US" sz="1200">
              <a:latin typeface="+mn-ea"/>
              <a:ea typeface="+mn-ea"/>
            </a:rPr>
            <a:t>％で、類似団体平均を</a:t>
          </a:r>
          <a:r>
            <a:rPr kumimoji="1" lang="en-US" altLang="ja-JP" sz="1200">
              <a:latin typeface="+mn-ea"/>
              <a:ea typeface="+mn-ea"/>
            </a:rPr>
            <a:t>1.8</a:t>
          </a:r>
          <a:r>
            <a:rPr kumimoji="1" lang="ja-JP" altLang="en-US" sz="1200">
              <a:latin typeface="+mn-ea"/>
              <a:ea typeface="+mn-ea"/>
            </a:rPr>
            <a:t>ポイント下回っているものの、障害者福祉サービス給付費の増加などにより、全体としては増加傾向にある。今後も同程度で推移する見込みだが、引き続き適正な給付に努める。</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31750</xdr:rowOff>
    </xdr:from>
    <xdr:to>
      <xdr:col>24</xdr:col>
      <xdr:colOff>114300</xdr:colOff>
      <xdr:row>62</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661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165100</xdr:rowOff>
    </xdr:from>
    <xdr:to>
      <xdr:col>24</xdr:col>
      <xdr:colOff>25400</xdr:colOff>
      <xdr:row>54</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2519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61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165100</xdr:rowOff>
    </xdr:from>
    <xdr:to>
      <xdr:col>19</xdr:col>
      <xdr:colOff>187325</xdr:colOff>
      <xdr:row>53</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251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152400</xdr:rowOff>
    </xdr:from>
    <xdr:to>
      <xdr:col>20</xdr:col>
      <xdr:colOff>38100</xdr:colOff>
      <xdr:row>56</xdr:row>
      <xdr:rowOff>82550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67327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6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88900</xdr:rowOff>
    </xdr:from>
    <xdr:to>
      <xdr:col>15</xdr:col>
      <xdr:colOff>98425</xdr:colOff>
      <xdr:row>53</xdr:row>
      <xdr:rowOff>165100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91757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67327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88900</xdr:rowOff>
    </xdr:from>
    <xdr:to>
      <xdr:col>11</xdr:col>
      <xdr:colOff>9525</xdr:colOff>
      <xdr:row>53</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1757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57150</xdr:rowOff>
    </xdr:from>
    <xdr:to>
      <xdr:col>11</xdr:col>
      <xdr:colOff>60325</xdr:colOff>
      <xdr:row>56</xdr:row>
      <xdr:rowOff>158750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143527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38100</xdr:rowOff>
    </xdr:from>
    <xdr:to>
      <xdr:col>24</xdr:col>
      <xdr:colOff>76200</xdr:colOff>
      <xdr:row>54</xdr:row>
      <xdr:rowOff>139700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54627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114300</xdr:rowOff>
    </xdr:from>
    <xdr:to>
      <xdr:col>20</xdr:col>
      <xdr:colOff>38100</xdr:colOff>
      <xdr:row>54</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54627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897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114300</xdr:rowOff>
    </xdr:from>
    <xdr:to>
      <xdr:col>15</xdr:col>
      <xdr:colOff>149225</xdr:colOff>
      <xdr:row>54</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54627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38100</xdr:rowOff>
    </xdr:from>
    <xdr:to>
      <xdr:col>11</xdr:col>
      <xdr:colOff>60325</xdr:colOff>
      <xdr:row>53</xdr:row>
      <xdr:rowOff>139700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12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149877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889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114300</xdr:rowOff>
    </xdr:from>
    <xdr:to>
      <xdr:col>6</xdr:col>
      <xdr:colOff>171450</xdr:colOff>
      <xdr:row>54</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54627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ea"/>
              <a:ea typeface="+mn-ea"/>
              <a:cs typeface="+mn-cs"/>
            </a:rPr>
            <a:t>その他に係る経常収支比率は</a:t>
          </a:r>
          <a:r>
            <a:rPr kumimoji="1" lang="en-US" altLang="ja-JP" sz="1200">
              <a:solidFill>
                <a:schemeClr val="dk1"/>
              </a:solidFill>
              <a:effectLst/>
              <a:latin typeface="+mn-ea"/>
              <a:ea typeface="+mn-ea"/>
              <a:cs typeface="+mn-cs"/>
            </a:rPr>
            <a:t>14.4</a:t>
          </a:r>
          <a:r>
            <a:rPr kumimoji="1" lang="ja-JP" altLang="ja-JP" sz="1200">
              <a:solidFill>
                <a:schemeClr val="dk1"/>
              </a:solidFill>
              <a:effectLst/>
              <a:latin typeface="+mn-ea"/>
              <a:ea typeface="+mn-ea"/>
              <a:cs typeface="+mn-cs"/>
            </a:rPr>
            <a:t>％で、</a:t>
          </a:r>
          <a:r>
            <a:rPr kumimoji="1" lang="ja-JP" altLang="en-US" sz="1200">
              <a:solidFill>
                <a:schemeClr val="dk1"/>
              </a:solidFill>
              <a:effectLst/>
              <a:latin typeface="+mn-ea"/>
              <a:ea typeface="+mn-ea"/>
              <a:cs typeface="+mn-cs"/>
            </a:rPr>
            <a:t>前年度よりも</a:t>
          </a:r>
          <a:r>
            <a:rPr kumimoji="1" lang="en-US" altLang="ja-JP" sz="1200">
              <a:solidFill>
                <a:schemeClr val="dk1"/>
              </a:solidFill>
              <a:effectLst/>
              <a:latin typeface="+mn-ea"/>
              <a:ea typeface="+mn-ea"/>
              <a:cs typeface="+mn-cs"/>
            </a:rPr>
            <a:t>5.5</a:t>
          </a:r>
          <a:r>
            <a:rPr kumimoji="1" lang="ja-JP" altLang="en-US" sz="1200">
              <a:solidFill>
                <a:schemeClr val="dk1"/>
              </a:solidFill>
              <a:effectLst/>
              <a:latin typeface="+mn-ea"/>
              <a:ea typeface="+mn-ea"/>
              <a:cs typeface="+mn-cs"/>
            </a:rPr>
            <a:t>ポイント減少したものの、</a:t>
          </a:r>
          <a:r>
            <a:rPr kumimoji="1" lang="ja-JP" altLang="ja-JP" sz="1200">
              <a:solidFill>
                <a:schemeClr val="dk1"/>
              </a:solidFill>
              <a:effectLst/>
              <a:latin typeface="+mn-ea"/>
              <a:ea typeface="+mn-ea"/>
              <a:cs typeface="+mn-cs"/>
            </a:rPr>
            <a:t>類似団体平均より</a:t>
          </a:r>
          <a:r>
            <a:rPr kumimoji="1" lang="en-US" altLang="ja-JP" sz="1200">
              <a:solidFill>
                <a:schemeClr val="dk1"/>
              </a:solidFill>
              <a:effectLst/>
              <a:latin typeface="+mn-ea"/>
              <a:ea typeface="+mn-ea"/>
              <a:cs typeface="+mn-cs"/>
            </a:rPr>
            <a:t>1.7</a:t>
          </a:r>
          <a:r>
            <a:rPr kumimoji="1" lang="ja-JP" altLang="ja-JP" sz="1200">
              <a:solidFill>
                <a:schemeClr val="dk1"/>
              </a:solidFill>
              <a:effectLst/>
              <a:latin typeface="+mn-ea"/>
              <a:ea typeface="+mn-ea"/>
              <a:cs typeface="+mn-cs"/>
            </a:rPr>
            <a:t>ポイント高い。</a:t>
          </a:r>
          <a:r>
            <a:rPr kumimoji="1" lang="ja-JP" altLang="en-US" sz="1200">
              <a:solidFill>
                <a:schemeClr val="dk1"/>
              </a:solidFill>
              <a:effectLst/>
              <a:latin typeface="+mn-ea"/>
              <a:ea typeface="+mn-ea"/>
              <a:cs typeface="+mn-cs"/>
            </a:rPr>
            <a:t>数値が減少した理由は</a:t>
          </a:r>
          <a:r>
            <a:rPr kumimoji="1" lang="ja-JP" altLang="ja-JP" sz="1200">
              <a:solidFill>
                <a:schemeClr val="dk1"/>
              </a:solidFill>
              <a:effectLst/>
              <a:latin typeface="+mn-ea"/>
              <a:ea typeface="+mn-ea"/>
              <a:cs typeface="+mn-cs"/>
            </a:rPr>
            <a:t>、繰出金が要因であり、公共下水道事業に係る繰出金が大き</a:t>
          </a:r>
          <a:r>
            <a:rPr kumimoji="1" lang="ja-JP" altLang="en-US" sz="1200">
              <a:solidFill>
                <a:schemeClr val="dk1"/>
              </a:solidFill>
              <a:effectLst/>
              <a:latin typeface="+mn-ea"/>
              <a:ea typeface="+mn-ea"/>
              <a:cs typeface="+mn-cs"/>
            </a:rPr>
            <a:t>く</a:t>
          </a:r>
          <a:r>
            <a:rPr kumimoji="1" lang="ja-JP" altLang="ja-JP" sz="1200">
              <a:solidFill>
                <a:schemeClr val="dk1"/>
              </a:solidFill>
              <a:effectLst/>
              <a:latin typeface="+mn-ea"/>
              <a:ea typeface="+mn-ea"/>
              <a:cs typeface="+mn-cs"/>
            </a:rPr>
            <a:t>影響している。</a:t>
          </a:r>
          <a:endParaRPr lang="ja-JP" altLang="ja-JP" sz="1200">
            <a:effectLst/>
            <a:latin typeface="+mn-ea"/>
            <a:ea typeface="+mn-ea"/>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92710</xdr:rowOff>
    </xdr:from>
    <xdr:to>
      <xdr:col>82</xdr:col>
      <xdr:colOff>107950</xdr:colOff>
      <xdr:row>60</xdr:row>
      <xdr:rowOff>27940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179560"/>
          <a:ext cx="0" cy="113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287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27940</xdr:rowOff>
    </xdr:from>
    <xdr:to>
      <xdr:col>82</xdr:col>
      <xdr:colOff>196850</xdr:colOff>
      <xdr:row>60</xdr:row>
      <xdr:rowOff>27940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314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7637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92710</xdr:rowOff>
    </xdr:from>
    <xdr:to>
      <xdr:col>82</xdr:col>
      <xdr:colOff>196850</xdr:colOff>
      <xdr:row>53</xdr:row>
      <xdr:rowOff>92710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24130</xdr:rowOff>
    </xdr:from>
    <xdr:to>
      <xdr:col>82</xdr:col>
      <xdr:colOff>107950</xdr:colOff>
      <xdr:row>59</xdr:row>
      <xdr:rowOff>100330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9796780"/>
          <a:ext cx="8382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31767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461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xdr:rowOff>
    </xdr:from>
    <xdr:to>
      <xdr:col>82</xdr:col>
      <xdr:colOff>158750</xdr:colOff>
      <xdr:row>56</xdr:row>
      <xdr:rowOff>116840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92710</xdr:rowOff>
    </xdr:from>
    <xdr:to>
      <xdr:col>78</xdr:col>
      <xdr:colOff>69850</xdr:colOff>
      <xdr:row>59</xdr:row>
      <xdr:rowOff>100330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82800" y="10208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91440</xdr:rowOff>
    </xdr:from>
    <xdr:to>
      <xdr:col>78</xdr:col>
      <xdr:colOff>120650</xdr:colOff>
      <xdr:row>57</xdr:row>
      <xdr:rowOff>21590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31767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92710</xdr:rowOff>
    </xdr:from>
    <xdr:to>
      <xdr:col>73</xdr:col>
      <xdr:colOff>180975</xdr:colOff>
      <xdr:row>60</xdr:row>
      <xdr:rowOff>27940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102082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68580</xdr:rowOff>
    </xdr:from>
    <xdr:to>
      <xdr:col>74</xdr:col>
      <xdr:colOff>31750</xdr:colOff>
      <xdr:row>56</xdr:row>
      <xdr:rowOff>170180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8907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27940</xdr:rowOff>
    </xdr:from>
    <xdr:to>
      <xdr:col>69</xdr:col>
      <xdr:colOff>92075</xdr:colOff>
      <xdr:row>61</xdr:row>
      <xdr:rowOff>8890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1031494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3810</xdr:rowOff>
    </xdr:from>
    <xdr:to>
      <xdr:col>65</xdr:col>
      <xdr:colOff>53975</xdr:colOff>
      <xdr:row>57</xdr:row>
      <xdr:rowOff>105410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115587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116857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49530</xdr:rowOff>
    </xdr:from>
    <xdr:to>
      <xdr:col>78</xdr:col>
      <xdr:colOff>120650</xdr:colOff>
      <xdr:row>59</xdr:row>
      <xdr:rowOff>151130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135907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25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41910</xdr:rowOff>
    </xdr:from>
    <xdr:to>
      <xdr:col>74</xdr:col>
      <xdr:colOff>31750</xdr:colOff>
      <xdr:row>59</xdr:row>
      <xdr:rowOff>143510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128287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148590</xdr:rowOff>
    </xdr:from>
    <xdr:to>
      <xdr:col>69</xdr:col>
      <xdr:colOff>142875</xdr:colOff>
      <xdr:row>60</xdr:row>
      <xdr:rowOff>78740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63517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35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129540</xdr:rowOff>
    </xdr:from>
    <xdr:to>
      <xdr:col>65</xdr:col>
      <xdr:colOff>53975</xdr:colOff>
      <xdr:row>61</xdr:row>
      <xdr:rowOff>59690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41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44467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50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baseline="0">
              <a:solidFill>
                <a:schemeClr val="dk1"/>
              </a:solidFill>
              <a:effectLst/>
              <a:latin typeface="+mn-ea"/>
              <a:ea typeface="+mn-ea"/>
              <a:cs typeface="+mn-cs"/>
            </a:rPr>
            <a:t>補助費等は</a:t>
          </a:r>
          <a:r>
            <a:rPr kumimoji="1" lang="en-US" altLang="ja-JP" sz="1200" b="0" i="0" baseline="0">
              <a:solidFill>
                <a:schemeClr val="dk1"/>
              </a:solidFill>
              <a:effectLst/>
              <a:latin typeface="+mn-ea"/>
              <a:ea typeface="+mn-ea"/>
              <a:cs typeface="+mn-cs"/>
            </a:rPr>
            <a:t>17.1</a:t>
          </a:r>
          <a:r>
            <a:rPr kumimoji="1" lang="ja-JP" altLang="ja-JP" sz="1200" b="0" i="0" baseline="0">
              <a:solidFill>
                <a:schemeClr val="dk1"/>
              </a:solidFill>
              <a:effectLst/>
              <a:latin typeface="+mn-ea"/>
              <a:ea typeface="+mn-ea"/>
              <a:cs typeface="+mn-cs"/>
            </a:rPr>
            <a:t>％で、類似団体平均と同じ値である。今後は農業振興をはじめ住宅取得等のための補助金が増えることが見込まれるため、事務事業を点検・見直しし、補助費等の適正化に努めていく。</a:t>
          </a:r>
          <a:endParaRPr lang="ja-JP" altLang="ja-JP" sz="1200">
            <a:effectLst/>
            <a:latin typeface="+mn-ea"/>
            <a:ea typeface="+mn-ea"/>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a:extLst>
            <a:ext uri="{FF2B5EF4-FFF2-40B4-BE49-F238E27FC236}">
              <a16:creationId xmlns:a16="http://schemas.microsoft.com/office/drawing/2014/main" id="{00000000-0008-0000-0400-00002C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46990</xdr:rowOff>
    </xdr:from>
    <xdr:to>
      <xdr:col>82</xdr:col>
      <xdr:colOff>107950</xdr:colOff>
      <xdr:row>41</xdr:row>
      <xdr:rowOff>153670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6510000" y="6047740"/>
          <a:ext cx="0" cy="113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125747</xdr:rowOff>
    </xdr:from>
    <xdr:ext cx="762000" cy="259045"/>
    <xdr:sp macro="" textlink="">
      <xdr:nvSpPr>
        <xdr:cNvPr id="302" name="補助費等最小値テキスト">
          <a:extLst>
            <a:ext uri="{FF2B5EF4-FFF2-40B4-BE49-F238E27FC236}">
              <a16:creationId xmlns:a16="http://schemas.microsoft.com/office/drawing/2014/main" id="{00000000-0008-0000-0400-00002E010000}"/>
            </a:ext>
          </a:extLst>
        </xdr:cNvPr>
        <xdr:cNvSpPr txBox="1"/>
      </xdr:nvSpPr>
      <xdr:spPr>
        <a:xfrm>
          <a:off x="16598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153670</xdr:rowOff>
    </xdr:from>
    <xdr:to>
      <xdr:col>82</xdr:col>
      <xdr:colOff>196850</xdr:colOff>
      <xdr:row>41</xdr:row>
      <xdr:rowOff>153670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133367</xdr:rowOff>
    </xdr:from>
    <xdr:ext cx="762000" cy="259045"/>
    <xdr:sp macro="" textlink="">
      <xdr:nvSpPr>
        <xdr:cNvPr id="304" name="補助費等最大値テキスト">
          <a:extLst>
            <a:ext uri="{FF2B5EF4-FFF2-40B4-BE49-F238E27FC236}">
              <a16:creationId xmlns:a16="http://schemas.microsoft.com/office/drawing/2014/main" id="{00000000-0008-0000-0400-000030010000}"/>
            </a:ext>
          </a:extLst>
        </xdr:cNvPr>
        <xdr:cNvSpPr txBox="1"/>
      </xdr:nvSpPr>
      <xdr:spPr>
        <a:xfrm>
          <a:off x="16598900" y="5791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46990</xdr:rowOff>
    </xdr:from>
    <xdr:to>
      <xdr:col>82</xdr:col>
      <xdr:colOff>196850</xdr:colOff>
      <xdr:row>35</xdr:row>
      <xdr:rowOff>46990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6047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115570</xdr:rowOff>
    </xdr:from>
    <xdr:to>
      <xdr:col>82</xdr:col>
      <xdr:colOff>107950</xdr:colOff>
      <xdr:row>38</xdr:row>
      <xdr:rowOff>58420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5671800" y="64592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1287</xdr:rowOff>
    </xdr:from>
    <xdr:ext cx="762000" cy="259045"/>
    <xdr:sp macro="" textlink="">
      <xdr:nvSpPr>
        <xdr:cNvPr id="307" name="補助費等平均値テキスト">
          <a:extLst>
            <a:ext uri="{FF2B5EF4-FFF2-40B4-BE49-F238E27FC236}">
              <a16:creationId xmlns:a16="http://schemas.microsoft.com/office/drawing/2014/main" id="{00000000-0008-0000-0400-000033010000}"/>
            </a:ext>
          </a:extLst>
        </xdr:cNvPr>
        <xdr:cNvSpPr txBox="1"/>
      </xdr:nvSpPr>
      <xdr:spPr>
        <a:xfrm>
          <a:off x="16598900" y="6344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156210</xdr:rowOff>
    </xdr:from>
    <xdr:to>
      <xdr:col>82</xdr:col>
      <xdr:colOff>158750</xdr:colOff>
      <xdr:row>38</xdr:row>
      <xdr:rowOff>86360</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64592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149860</xdr:rowOff>
    </xdr:from>
    <xdr:to>
      <xdr:col>78</xdr:col>
      <xdr:colOff>69850</xdr:colOff>
      <xdr:row>37</xdr:row>
      <xdr:rowOff>115570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4782800" y="63220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64770</xdr:rowOff>
    </xdr:from>
    <xdr:to>
      <xdr:col>78</xdr:col>
      <xdr:colOff>120650</xdr:colOff>
      <xdr:row>37</xdr:row>
      <xdr:rowOff>166370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5621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5097</xdr:rowOff>
    </xdr:from>
    <xdr:ext cx="7366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290800" y="6177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149860</xdr:rowOff>
    </xdr:from>
    <xdr:to>
      <xdr:col>73</xdr:col>
      <xdr:colOff>180975</xdr:colOff>
      <xdr:row>36</xdr:row>
      <xdr:rowOff>165100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893800" y="63220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11430</xdr:rowOff>
    </xdr:from>
    <xdr:to>
      <xdr:col>74</xdr:col>
      <xdr:colOff>31750</xdr:colOff>
      <xdr:row>37</xdr:row>
      <xdr:rowOff>113030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32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97807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401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35560</xdr:rowOff>
    </xdr:from>
    <xdr:to>
      <xdr:col>69</xdr:col>
      <xdr:colOff>92075</xdr:colOff>
      <xdr:row>36</xdr:row>
      <xdr:rowOff>165100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004800" y="5864860"/>
          <a:ext cx="889000" cy="47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49530</xdr:rowOff>
    </xdr:from>
    <xdr:to>
      <xdr:col>69</xdr:col>
      <xdr:colOff>142875</xdr:colOff>
      <xdr:row>37</xdr:row>
      <xdr:rowOff>151130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3843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135907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5128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137160</xdr:rowOff>
    </xdr:from>
    <xdr:to>
      <xdr:col>65</xdr:col>
      <xdr:colOff>53975</xdr:colOff>
      <xdr:row>37</xdr:row>
      <xdr:rowOff>67310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2954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52087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623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7620</xdr:rowOff>
    </xdr:from>
    <xdr:to>
      <xdr:col>82</xdr:col>
      <xdr:colOff>158750</xdr:colOff>
      <xdr:row>38</xdr:row>
      <xdr:rowOff>109220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64592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151147</xdr:rowOff>
    </xdr:from>
    <xdr:ext cx="762000" cy="259045"/>
    <xdr:sp macro="" textlink="">
      <xdr:nvSpPr>
        <xdr:cNvPr id="326" name="補助費等該当値テキスト">
          <a:extLst>
            <a:ext uri="{FF2B5EF4-FFF2-40B4-BE49-F238E27FC236}">
              <a16:creationId xmlns:a16="http://schemas.microsoft.com/office/drawing/2014/main" id="{00000000-0008-0000-0400-000046010000}"/>
            </a:ext>
          </a:extLst>
        </xdr:cNvPr>
        <xdr:cNvSpPr txBox="1"/>
      </xdr:nvSpPr>
      <xdr:spPr>
        <a:xfrm>
          <a:off x="165989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64770</xdr:rowOff>
    </xdr:from>
    <xdr:to>
      <xdr:col>78</xdr:col>
      <xdr:colOff>120650</xdr:colOff>
      <xdr:row>37</xdr:row>
      <xdr:rowOff>166370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5621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151147</xdr:rowOff>
    </xdr:from>
    <xdr:ext cx="7366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290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99060</xdr:rowOff>
    </xdr:from>
    <xdr:to>
      <xdr:col>74</xdr:col>
      <xdr:colOff>31750</xdr:colOff>
      <xdr:row>37</xdr:row>
      <xdr:rowOff>29210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4732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39387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114300</xdr:rowOff>
    </xdr:from>
    <xdr:to>
      <xdr:col>69</xdr:col>
      <xdr:colOff>142875</xdr:colOff>
      <xdr:row>37</xdr:row>
      <xdr:rowOff>44450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3843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54627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512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2954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mn-ea"/>
              <a:ea typeface="+mn-ea"/>
            </a:rPr>
            <a:t>公債費は</a:t>
          </a:r>
          <a:r>
            <a:rPr kumimoji="1" lang="en-US" altLang="ja-JP" sz="1200">
              <a:latin typeface="+mn-ea"/>
              <a:ea typeface="+mn-ea"/>
            </a:rPr>
            <a:t>19.0</a:t>
          </a:r>
          <a:r>
            <a:rPr kumimoji="1" lang="ja-JP" altLang="en-US" sz="1200">
              <a:latin typeface="+mn-ea"/>
              <a:ea typeface="+mn-ea"/>
            </a:rPr>
            <a:t>％で、類似団体平均を</a:t>
          </a:r>
          <a:r>
            <a:rPr kumimoji="1" lang="en-US" altLang="ja-JP" sz="1200">
              <a:latin typeface="+mn-ea"/>
              <a:ea typeface="+mn-ea"/>
            </a:rPr>
            <a:t>4.0</a:t>
          </a:r>
          <a:r>
            <a:rPr kumimoji="1" lang="ja-JP" altLang="en-US" sz="1200">
              <a:latin typeface="+mn-ea"/>
              <a:ea typeface="+mn-ea"/>
            </a:rPr>
            <a:t>ポイント上回っている。過去の起債償還が終了したことで改善傾向にあるが、今後は「道の駅」整備事業に伴う起債により、引き続き類似団体を上回る水準で推移する見込みである。</a:t>
          </a:r>
        </a:p>
        <a:p>
          <a:r>
            <a:rPr kumimoji="1" lang="ja-JP" altLang="en-US" sz="1200">
              <a:latin typeface="+mn-ea"/>
              <a:ea typeface="+mn-ea"/>
            </a:rPr>
            <a:t>なお、借入に際しては交付税措置の高い起債を活用するとともに、原則として借入額が償還額を上回らないよう計画的に進めていく。</a:t>
          </a:r>
        </a:p>
      </xdr:txBody>
    </xdr:sp>
    <xdr:clientData/>
  </xdr:twoCellAnchor>
  <xdr:oneCellAnchor>
    <xdr:from>
      <xdr:col>3</xdr:col>
      <xdr:colOff>123825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53848</xdr:rowOff>
    </xdr:from>
    <xdr:to>
      <xdr:col>24</xdr:col>
      <xdr:colOff>25400</xdr:colOff>
      <xdr:row>80</xdr:row>
      <xdr:rowOff>21844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741148"/>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165371</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70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21844</xdr:rowOff>
    </xdr:from>
    <xdr:to>
      <xdr:col>24</xdr:col>
      <xdr:colOff>114300</xdr:colOff>
      <xdr:row>80</xdr:row>
      <xdr:rowOff>21844</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3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140225</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48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53848</xdr:rowOff>
    </xdr:from>
    <xdr:to>
      <xdr:col>24</xdr:col>
      <xdr:colOff>114300</xdr:colOff>
      <xdr:row>74</xdr:row>
      <xdr:rowOff>53848</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74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81280</xdr:rowOff>
    </xdr:from>
    <xdr:to>
      <xdr:col>24</xdr:col>
      <xdr:colOff>25400</xdr:colOff>
      <xdr:row>78</xdr:row>
      <xdr:rowOff>94996</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345438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35577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76708</xdr:rowOff>
    </xdr:from>
    <xdr:to>
      <xdr:col>19</xdr:col>
      <xdr:colOff>187325</xdr:colOff>
      <xdr:row>78</xdr:row>
      <xdr:rowOff>94996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4498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23622</xdr:rowOff>
    </xdr:from>
    <xdr:to>
      <xdr:col>20</xdr:col>
      <xdr:colOff>38100</xdr:colOff>
      <xdr:row>77</xdr:row>
      <xdr:rowOff>125222</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135399</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2994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76708</xdr:rowOff>
    </xdr:from>
    <xdr:to>
      <xdr:col>15</xdr:col>
      <xdr:colOff>98425</xdr:colOff>
      <xdr:row>78</xdr:row>
      <xdr:rowOff>145287</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449808"/>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5335</xdr:rowOff>
    </xdr:from>
    <xdr:to>
      <xdr:col>15</xdr:col>
      <xdr:colOff>149225</xdr:colOff>
      <xdr:row>77</xdr:row>
      <xdr:rowOff>106935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117112</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145287</xdr:rowOff>
    </xdr:from>
    <xdr:to>
      <xdr:col>11</xdr:col>
      <xdr:colOff>9525</xdr:colOff>
      <xdr:row>79</xdr:row>
      <xdr:rowOff>83565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518387"/>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55626</xdr:rowOff>
    </xdr:from>
    <xdr:to>
      <xdr:col>6</xdr:col>
      <xdr:colOff>171450</xdr:colOff>
      <xdr:row>77</xdr:row>
      <xdr:rowOff>157226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167403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30480</xdr:rowOff>
    </xdr:from>
    <xdr:to>
      <xdr:col>24</xdr:col>
      <xdr:colOff>76200</xdr:colOff>
      <xdr:row>78</xdr:row>
      <xdr:rowOff>132080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2557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44196</xdr:rowOff>
    </xdr:from>
    <xdr:to>
      <xdr:col>20</xdr:col>
      <xdr:colOff>38100</xdr:colOff>
      <xdr:row>78</xdr:row>
      <xdr:rowOff>145796</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41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130573</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3503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25908</xdr:rowOff>
    </xdr:from>
    <xdr:to>
      <xdr:col>15</xdr:col>
      <xdr:colOff>149225</xdr:colOff>
      <xdr:row>78</xdr:row>
      <xdr:rowOff>127508</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112285</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94487</xdr:rowOff>
    </xdr:from>
    <xdr:to>
      <xdr:col>11</xdr:col>
      <xdr:colOff>60325</xdr:colOff>
      <xdr:row>79</xdr:row>
      <xdr:rowOff>24637</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9414</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55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32765</xdr:rowOff>
    </xdr:from>
    <xdr:to>
      <xdr:col>6</xdr:col>
      <xdr:colOff>171450</xdr:colOff>
      <xdr:row>79</xdr:row>
      <xdr:rowOff>134365</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5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119142</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66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ea"/>
              <a:ea typeface="+mn-ea"/>
              <a:cs typeface="+mn-cs"/>
            </a:rPr>
            <a:t>公債費以外については</a:t>
          </a:r>
          <a:r>
            <a:rPr kumimoji="1" lang="en-US" altLang="ja-JP" sz="1200">
              <a:solidFill>
                <a:schemeClr val="dk1"/>
              </a:solidFill>
              <a:effectLst/>
              <a:latin typeface="+mn-ea"/>
              <a:ea typeface="+mn-ea"/>
              <a:cs typeface="+mn-cs"/>
            </a:rPr>
            <a:t>71.7</a:t>
          </a:r>
          <a:r>
            <a:rPr kumimoji="1" lang="ja-JP" altLang="ja-JP" sz="1200">
              <a:solidFill>
                <a:schemeClr val="dk1"/>
              </a:solidFill>
              <a:effectLst/>
              <a:latin typeface="+mn-ea"/>
              <a:ea typeface="+mn-ea"/>
              <a:cs typeface="+mn-cs"/>
            </a:rPr>
            <a:t>％で、類似団体平均より</a:t>
          </a:r>
          <a:r>
            <a:rPr kumimoji="1" lang="en-US" altLang="ja-JP" sz="1200">
              <a:solidFill>
                <a:schemeClr val="dk1"/>
              </a:solidFill>
              <a:effectLst/>
              <a:latin typeface="+mn-ea"/>
              <a:ea typeface="+mn-ea"/>
              <a:cs typeface="+mn-cs"/>
            </a:rPr>
            <a:t>1.6</a:t>
          </a:r>
          <a:r>
            <a:rPr kumimoji="1" lang="ja-JP" altLang="ja-JP" sz="1200">
              <a:solidFill>
                <a:schemeClr val="dk1"/>
              </a:solidFill>
              <a:effectLst/>
              <a:latin typeface="+mn-ea"/>
              <a:ea typeface="+mn-ea"/>
              <a:cs typeface="+mn-cs"/>
            </a:rPr>
            <a:t>ポイント下回っている。経年変化を見ると、扶助費、物件費の経常収支比率は横ばいで推移しているが、</a:t>
          </a:r>
          <a:r>
            <a:rPr kumimoji="1" lang="ja-JP" altLang="en-US" sz="1200">
              <a:solidFill>
                <a:schemeClr val="dk1"/>
              </a:solidFill>
              <a:effectLst/>
              <a:latin typeface="+mn-ea"/>
              <a:ea typeface="+mn-ea"/>
              <a:cs typeface="+mn-cs"/>
            </a:rPr>
            <a:t>普通建設事業</a:t>
          </a:r>
          <a:r>
            <a:rPr kumimoji="1" lang="ja-JP" altLang="ja-JP" sz="1200">
              <a:solidFill>
                <a:schemeClr val="dk1"/>
              </a:solidFill>
              <a:effectLst/>
              <a:latin typeface="+mn-ea"/>
              <a:ea typeface="+mn-ea"/>
              <a:cs typeface="+mn-cs"/>
            </a:rPr>
            <a:t>費等については、「道の駅」整備事業等により上昇したところである。合併後、経費削減に努めているが、今後とも、</a:t>
          </a:r>
          <a:r>
            <a:rPr kumimoji="1" lang="en-US" altLang="ja-JP" sz="1200">
              <a:solidFill>
                <a:schemeClr val="dk1"/>
              </a:solidFill>
              <a:effectLst/>
              <a:latin typeface="+mn-ea"/>
              <a:ea typeface="+mn-ea"/>
              <a:cs typeface="+mn-cs"/>
            </a:rPr>
            <a:t>DX</a:t>
          </a:r>
          <a:r>
            <a:rPr kumimoji="1" lang="ja-JP" altLang="en-US" sz="1200">
              <a:solidFill>
                <a:schemeClr val="dk1"/>
              </a:solidFill>
              <a:effectLst/>
              <a:latin typeface="+mn-ea"/>
              <a:ea typeface="+mn-ea"/>
              <a:cs typeface="+mn-cs"/>
            </a:rPr>
            <a:t>の</a:t>
          </a:r>
          <a:r>
            <a:rPr kumimoji="1" lang="ja-JP" altLang="ja-JP" sz="1200">
              <a:solidFill>
                <a:schemeClr val="dk1"/>
              </a:solidFill>
              <a:effectLst/>
              <a:latin typeface="+mn-ea"/>
              <a:ea typeface="+mn-ea"/>
              <a:cs typeface="+mn-cs"/>
            </a:rPr>
            <a:t>推進による事務の効率化、民間委託等の活用により、経常経費の削減に努める。</a:t>
          </a:r>
          <a:endParaRPr lang="ja-JP" altLang="ja-JP" sz="1200">
            <a:effectLst/>
            <a:latin typeface="+mn-ea"/>
            <a:ea typeface="+mn-ea"/>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76708</xdr:rowOff>
    </xdr:from>
    <xdr:to>
      <xdr:col>82</xdr:col>
      <xdr:colOff>107950</xdr:colOff>
      <xdr:row>80</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764008"/>
          <a:ext cx="0" cy="964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156227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12700</xdr:rowOff>
    </xdr:from>
    <xdr:to>
      <xdr:col>82</xdr:col>
      <xdr:colOff>196850</xdr:colOff>
      <xdr:row>80</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163085</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50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76708</xdr:rowOff>
    </xdr:from>
    <xdr:to>
      <xdr:col>82</xdr:col>
      <xdr:colOff>196850</xdr:colOff>
      <xdr:row>74</xdr:row>
      <xdr:rowOff>76708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764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147574</xdr:rowOff>
    </xdr:from>
    <xdr:to>
      <xdr:col>82</xdr:col>
      <xdr:colOff>107950</xdr:colOff>
      <xdr:row>76</xdr:row>
      <xdr:rowOff>90424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006324"/>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84853</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15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112776</xdr:rowOff>
    </xdr:from>
    <xdr:to>
      <xdr:col>82</xdr:col>
      <xdr:colOff>158750</xdr:colOff>
      <xdr:row>77</xdr:row>
      <xdr:rowOff>42926</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69850</xdr:rowOff>
    </xdr:from>
    <xdr:to>
      <xdr:col>78</xdr:col>
      <xdr:colOff>69850</xdr:colOff>
      <xdr:row>75</xdr:row>
      <xdr:rowOff>147574</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292860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30480</xdr:rowOff>
    </xdr:from>
    <xdr:to>
      <xdr:col>78</xdr:col>
      <xdr:colOff>120650</xdr:colOff>
      <xdr:row>76</xdr:row>
      <xdr:rowOff>132080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116857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147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69850</xdr:rowOff>
    </xdr:from>
    <xdr:to>
      <xdr:col>73</xdr:col>
      <xdr:colOff>180975</xdr:colOff>
      <xdr:row>76</xdr:row>
      <xdr:rowOff>72137</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2928600"/>
          <a:ext cx="889000" cy="173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87630</xdr:rowOff>
    </xdr:from>
    <xdr:to>
      <xdr:col>74</xdr:col>
      <xdr:colOff>31750</xdr:colOff>
      <xdr:row>76</xdr:row>
      <xdr:rowOff>17780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2557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28702</xdr:rowOff>
    </xdr:from>
    <xdr:to>
      <xdr:col>69</xdr:col>
      <xdr:colOff>92075</xdr:colOff>
      <xdr:row>76</xdr:row>
      <xdr:rowOff>72137</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2887452"/>
          <a:ext cx="889000" cy="21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76200</xdr:rowOff>
    </xdr:from>
    <xdr:to>
      <xdr:col>69</xdr:col>
      <xdr:colOff>142875</xdr:colOff>
      <xdr:row>77</xdr:row>
      <xdr:rowOff>6350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162577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89915</xdr:rowOff>
    </xdr:from>
    <xdr:to>
      <xdr:col>65</xdr:col>
      <xdr:colOff>53975</xdr:colOff>
      <xdr:row>77</xdr:row>
      <xdr:rowOff>20065</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4842</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39624</xdr:rowOff>
    </xdr:from>
    <xdr:to>
      <xdr:col>82</xdr:col>
      <xdr:colOff>158750</xdr:colOff>
      <xdr:row>76</xdr:row>
      <xdr:rowOff>141224</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56151</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91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96774</xdr:rowOff>
    </xdr:from>
    <xdr:to>
      <xdr:col>78</xdr:col>
      <xdr:colOff>120650</xdr:colOff>
      <xdr:row>76</xdr:row>
      <xdr:rowOff>26924</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37101</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724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19050</xdr:rowOff>
    </xdr:from>
    <xdr:to>
      <xdr:col>74</xdr:col>
      <xdr:colOff>31750</xdr:colOff>
      <xdr:row>75</xdr:row>
      <xdr:rowOff>120650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130827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21337</xdr:rowOff>
    </xdr:from>
    <xdr:to>
      <xdr:col>69</xdr:col>
      <xdr:colOff>142875</xdr:colOff>
      <xdr:row>76</xdr:row>
      <xdr:rowOff>122937</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133113</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149352</xdr:rowOff>
    </xdr:from>
    <xdr:to>
      <xdr:col>65</xdr:col>
      <xdr:colOff>53975</xdr:colOff>
      <xdr:row>75</xdr:row>
      <xdr:rowOff>79502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28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89679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60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52598</xdr:rowOff>
    </xdr:from>
    <xdr:to>
      <xdr:col>29</xdr:col>
      <xdr:colOff>127000</xdr:colOff>
      <xdr:row>19</xdr:row>
      <xdr:rowOff>105137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57623"/>
          <a:ext cx="0" cy="1252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77214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82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105137</xdr:rowOff>
    </xdr:from>
    <xdr:to>
      <xdr:col>30</xdr:col>
      <xdr:colOff>25400</xdr:colOff>
      <xdr:row>19</xdr:row>
      <xdr:rowOff>105137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103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138975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01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52598</xdr:rowOff>
    </xdr:from>
    <xdr:to>
      <xdr:col>30</xdr:col>
      <xdr:colOff>25400</xdr:colOff>
      <xdr:row>12</xdr:row>
      <xdr:rowOff>52598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576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44996</xdr:rowOff>
    </xdr:from>
    <xdr:to>
      <xdr:col>29</xdr:col>
      <xdr:colOff>127000</xdr:colOff>
      <xdr:row>17</xdr:row>
      <xdr:rowOff>95647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07271"/>
          <a:ext cx="647700" cy="506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60508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27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88431</xdr:rowOff>
    </xdr:from>
    <xdr:to>
      <xdr:col>29</xdr:col>
      <xdr:colOff>177800</xdr:colOff>
      <xdr:row>18</xdr:row>
      <xdr:rowOff>18581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507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95647</xdr:rowOff>
    </xdr:from>
    <xdr:to>
      <xdr:col>26</xdr:col>
      <xdr:colOff>50800</xdr:colOff>
      <xdr:row>17</xdr:row>
      <xdr:rowOff>103524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57922"/>
          <a:ext cx="698500" cy="78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133714</xdr:rowOff>
    </xdr:from>
    <xdr:to>
      <xdr:col>26</xdr:col>
      <xdr:colOff>101600</xdr:colOff>
      <xdr:row>18</xdr:row>
      <xdr:rowOff>63864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95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48641</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82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103524</xdr:rowOff>
    </xdr:from>
    <xdr:to>
      <xdr:col>22</xdr:col>
      <xdr:colOff>114300</xdr:colOff>
      <xdr:row>17</xdr:row>
      <xdr:rowOff>108840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65799"/>
          <a:ext cx="698500" cy="53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149650</xdr:rowOff>
    </xdr:from>
    <xdr:to>
      <xdr:col>22</xdr:col>
      <xdr:colOff>165100</xdr:colOff>
      <xdr:row>18</xdr:row>
      <xdr:rowOff>79800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119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64577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9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77640</xdr:rowOff>
    </xdr:from>
    <xdr:to>
      <xdr:col>18</xdr:col>
      <xdr:colOff>177800</xdr:colOff>
      <xdr:row>17</xdr:row>
      <xdr:rowOff>108840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039915"/>
          <a:ext cx="698500" cy="31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9349</xdr:rowOff>
    </xdr:from>
    <xdr:to>
      <xdr:col>19</xdr:col>
      <xdr:colOff>38100</xdr:colOff>
      <xdr:row>18</xdr:row>
      <xdr:rowOff>110949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430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95726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2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13731</xdr:rowOff>
    </xdr:from>
    <xdr:to>
      <xdr:col>15</xdr:col>
      <xdr:colOff>101600</xdr:colOff>
      <xdr:row>18</xdr:row>
      <xdr:rowOff>115331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47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100108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3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165646</xdr:rowOff>
    </xdr:from>
    <xdr:to>
      <xdr:col>29</xdr:col>
      <xdr:colOff>177800</xdr:colOff>
      <xdr:row>17</xdr:row>
      <xdr:rowOff>95796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564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10723</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01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44847</xdr:rowOff>
    </xdr:from>
    <xdr:to>
      <xdr:col>26</xdr:col>
      <xdr:colOff>101600</xdr:colOff>
      <xdr:row>17</xdr:row>
      <xdr:rowOff>146447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07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156624</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75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52724</xdr:rowOff>
    </xdr:from>
    <xdr:to>
      <xdr:col>22</xdr:col>
      <xdr:colOff>165100</xdr:colOff>
      <xdr:row>17</xdr:row>
      <xdr:rowOff>154324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14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164501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83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58040</xdr:rowOff>
    </xdr:from>
    <xdr:to>
      <xdr:col>19</xdr:col>
      <xdr:colOff>38100</xdr:colOff>
      <xdr:row>17</xdr:row>
      <xdr:rowOff>159640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203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169817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89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26840</xdr:rowOff>
    </xdr:from>
    <xdr:to>
      <xdr:col>15</xdr:col>
      <xdr:colOff>101600</xdr:colOff>
      <xdr:row>17</xdr:row>
      <xdr:rowOff>128440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89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138617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57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57734</xdr:rowOff>
    </xdr:from>
    <xdr:to>
      <xdr:col>29</xdr:col>
      <xdr:colOff>127000</xdr:colOff>
      <xdr:row>37</xdr:row>
      <xdr:rowOff>268412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5982284"/>
          <a:ext cx="0" cy="14108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240489</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36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268412</xdr:rowOff>
    </xdr:from>
    <xdr:to>
      <xdr:col>30</xdr:col>
      <xdr:colOff>25400</xdr:colOff>
      <xdr:row>37</xdr:row>
      <xdr:rowOff>268412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393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315561</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25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57734</xdr:rowOff>
    </xdr:from>
    <xdr:to>
      <xdr:col>30</xdr:col>
      <xdr:colOff>25400</xdr:colOff>
      <xdr:row>33</xdr:row>
      <xdr:rowOff>57734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59822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222281</xdr:rowOff>
    </xdr:from>
    <xdr:to>
      <xdr:col>29</xdr:col>
      <xdr:colOff>127000</xdr:colOff>
      <xdr:row>35</xdr:row>
      <xdr:rowOff>187785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6146831"/>
          <a:ext cx="647700" cy="6513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172562</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829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156690</xdr:rowOff>
    </xdr:from>
    <xdr:to>
      <xdr:col>29</xdr:col>
      <xdr:colOff>177800</xdr:colOff>
      <xdr:row>35</xdr:row>
      <xdr:rowOff>258290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767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222281</xdr:rowOff>
    </xdr:from>
    <xdr:to>
      <xdr:col>26</xdr:col>
      <xdr:colOff>50800</xdr:colOff>
      <xdr:row>34</xdr:row>
      <xdr:rowOff>243769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146831"/>
          <a:ext cx="698500" cy="3643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152324</xdr:rowOff>
    </xdr:from>
    <xdr:to>
      <xdr:col>26</xdr:col>
      <xdr:colOff>101600</xdr:colOff>
      <xdr:row>35</xdr:row>
      <xdr:rowOff>253924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762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238701</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849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242215</xdr:rowOff>
    </xdr:from>
    <xdr:to>
      <xdr:col>22</xdr:col>
      <xdr:colOff>114300</xdr:colOff>
      <xdr:row>34</xdr:row>
      <xdr:rowOff>243769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509665"/>
          <a:ext cx="698500" cy="15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193198</xdr:rowOff>
    </xdr:from>
    <xdr:to>
      <xdr:col>22</xdr:col>
      <xdr:colOff>165100</xdr:colOff>
      <xdr:row>35</xdr:row>
      <xdr:rowOff>294798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803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279575</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889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228453</xdr:rowOff>
    </xdr:from>
    <xdr:to>
      <xdr:col>18</xdr:col>
      <xdr:colOff>177800</xdr:colOff>
      <xdr:row>34</xdr:row>
      <xdr:rowOff>242215</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495903"/>
          <a:ext cx="698500" cy="13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241706</xdr:rowOff>
    </xdr:from>
    <xdr:to>
      <xdr:col>19</xdr:col>
      <xdr:colOff>38100</xdr:colOff>
      <xdr:row>36</xdr:row>
      <xdr:rowOff>406</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852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328083</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938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195095</xdr:rowOff>
    </xdr:from>
    <xdr:to>
      <xdr:col>15</xdr:col>
      <xdr:colOff>101600</xdr:colOff>
      <xdr:row>35</xdr:row>
      <xdr:rowOff>296695</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8054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281472</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89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136985</xdr:rowOff>
    </xdr:from>
    <xdr:to>
      <xdr:col>29</xdr:col>
      <xdr:colOff>177800</xdr:colOff>
      <xdr:row>35</xdr:row>
      <xdr:rowOff>238585</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747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324962</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592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171481</xdr:rowOff>
    </xdr:from>
    <xdr:to>
      <xdr:col>26</xdr:col>
      <xdr:colOff>101600</xdr:colOff>
      <xdr:row>33</xdr:row>
      <xdr:rowOff>273081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0960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32</xdr:row>
      <xdr:rowOff>111808</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5864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192969</xdr:rowOff>
    </xdr:from>
    <xdr:to>
      <xdr:col>22</xdr:col>
      <xdr:colOff>165100</xdr:colOff>
      <xdr:row>34</xdr:row>
      <xdr:rowOff>294569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4604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304746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229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191414</xdr:rowOff>
    </xdr:from>
    <xdr:to>
      <xdr:col>19</xdr:col>
      <xdr:colOff>38100</xdr:colOff>
      <xdr:row>34</xdr:row>
      <xdr:rowOff>293015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458864"/>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303191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227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177653</xdr:rowOff>
    </xdr:from>
    <xdr:to>
      <xdr:col>15</xdr:col>
      <xdr:colOff>101600</xdr:colOff>
      <xdr:row>34</xdr:row>
      <xdr:rowOff>279253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445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289430</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213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10,298
10,202
188.15
10,794,004
10,045,009
456,232
5,059,953
4,031,976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165024</xdr:rowOff>
    </xdr:from>
    <xdr:to>
      <xdr:col>24</xdr:col>
      <xdr:colOff>62865</xdr:colOff>
      <xdr:row>38</xdr:row>
      <xdr:rowOff>170142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37074"/>
          <a:ext cx="1270" cy="154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2519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170142</xdr:rowOff>
    </xdr:from>
    <xdr:to>
      <xdr:col>24</xdr:col>
      <xdr:colOff>152400</xdr:colOff>
      <xdr:row>38</xdr:row>
      <xdr:rowOff>170142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5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111701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12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165024</xdr:rowOff>
    </xdr:from>
    <xdr:to>
      <xdr:col>24</xdr:col>
      <xdr:colOff>152400</xdr:colOff>
      <xdr:row>29</xdr:row>
      <xdr:rowOff>165024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37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241</xdr:rowOff>
    </xdr:from>
    <xdr:to>
      <xdr:col>24</xdr:col>
      <xdr:colOff>63500</xdr:colOff>
      <xdr:row>34</xdr:row>
      <xdr:rowOff>56985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29541"/>
          <a:ext cx="838200" cy="5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34866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56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56439</xdr:rowOff>
    </xdr:from>
    <xdr:to>
      <xdr:col>24</xdr:col>
      <xdr:colOff>114300</xdr:colOff>
      <xdr:row>35</xdr:row>
      <xdr:rowOff>158039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5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56985</xdr:rowOff>
    </xdr:from>
    <xdr:to>
      <xdr:col>19</xdr:col>
      <xdr:colOff>177800</xdr:colOff>
      <xdr:row>34</xdr:row>
      <xdr:rowOff>71387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886285"/>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116891</xdr:rowOff>
    </xdr:from>
    <xdr:to>
      <xdr:col>20</xdr:col>
      <xdr:colOff>38100</xdr:colOff>
      <xdr:row>36</xdr:row>
      <xdr:rowOff>47041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1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38168</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10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71387</xdr:rowOff>
    </xdr:from>
    <xdr:to>
      <xdr:col>15</xdr:col>
      <xdr:colOff>50800</xdr:colOff>
      <xdr:row>34</xdr:row>
      <xdr:rowOff>71781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900687"/>
          <a:ext cx="889000" cy="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138760</xdr:rowOff>
    </xdr:from>
    <xdr:to>
      <xdr:col>15</xdr:col>
      <xdr:colOff>101600</xdr:colOff>
      <xdr:row>36</xdr:row>
      <xdr:rowOff>68910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60037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23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71781</xdr:rowOff>
    </xdr:from>
    <xdr:to>
      <xdr:col>10</xdr:col>
      <xdr:colOff>114300</xdr:colOff>
      <xdr:row>35</xdr:row>
      <xdr:rowOff>59372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901081"/>
          <a:ext cx="889000" cy="159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12700</xdr:rowOff>
    </xdr:from>
    <xdr:to>
      <xdr:col>10</xdr:col>
      <xdr:colOff>165100</xdr:colOff>
      <xdr:row>36</xdr:row>
      <xdr:rowOff>114300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105427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27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138925</xdr:rowOff>
    </xdr:from>
    <xdr:to>
      <xdr:col>6</xdr:col>
      <xdr:colOff>38100</xdr:colOff>
      <xdr:row>37</xdr:row>
      <xdr:rowOff>69075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60202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0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120891</xdr:rowOff>
    </xdr:from>
    <xdr:to>
      <xdr:col>24</xdr:col>
      <xdr:colOff>114300</xdr:colOff>
      <xdr:row>34</xdr:row>
      <xdr:rowOff>51041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7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143768</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30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6185</xdr:rowOff>
    </xdr:from>
    <xdr:to>
      <xdr:col>20</xdr:col>
      <xdr:colOff>38100</xdr:colOff>
      <xdr:row>34</xdr:row>
      <xdr:rowOff>107785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3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124312</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610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20587</xdr:rowOff>
    </xdr:from>
    <xdr:to>
      <xdr:col>15</xdr:col>
      <xdr:colOff>101600</xdr:colOff>
      <xdr:row>34</xdr:row>
      <xdr:rowOff>122187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4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138714</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625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20981</xdr:rowOff>
    </xdr:from>
    <xdr:to>
      <xdr:col>10</xdr:col>
      <xdr:colOff>165100</xdr:colOff>
      <xdr:row>34</xdr:row>
      <xdr:rowOff>122581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5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139108</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62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8572</xdr:rowOff>
    </xdr:from>
    <xdr:to>
      <xdr:col>6</xdr:col>
      <xdr:colOff>38100</xdr:colOff>
      <xdr:row>35</xdr:row>
      <xdr:rowOff>110172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0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126699</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78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165688</xdr:rowOff>
    </xdr:from>
    <xdr:to>
      <xdr:col>24</xdr:col>
      <xdr:colOff>62865</xdr:colOff>
      <xdr:row>57</xdr:row>
      <xdr:rowOff>153504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38188"/>
          <a:ext cx="1270" cy="1187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157331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92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153504</xdr:rowOff>
    </xdr:from>
    <xdr:to>
      <xdr:col>24</xdr:col>
      <xdr:colOff>152400</xdr:colOff>
      <xdr:row>57</xdr:row>
      <xdr:rowOff>153504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926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112365</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13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165688</xdr:rowOff>
    </xdr:from>
    <xdr:to>
      <xdr:col>24</xdr:col>
      <xdr:colOff>152400</xdr:colOff>
      <xdr:row>50</xdr:row>
      <xdr:rowOff>165688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38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104049</xdr:rowOff>
    </xdr:from>
    <xdr:to>
      <xdr:col>24</xdr:col>
      <xdr:colOff>63500</xdr:colOff>
      <xdr:row>56</xdr:row>
      <xdr:rowOff>104652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05249"/>
          <a:ext cx="838200" cy="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70836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72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92409</xdr:rowOff>
    </xdr:from>
    <xdr:to>
      <xdr:col>24</xdr:col>
      <xdr:colOff>114300</xdr:colOff>
      <xdr:row>57</xdr:row>
      <xdr:rowOff>22559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104652</xdr:rowOff>
    </xdr:from>
    <xdr:to>
      <xdr:col>19</xdr:col>
      <xdr:colOff>177800</xdr:colOff>
      <xdr:row>56</xdr:row>
      <xdr:rowOff>141186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05852"/>
          <a:ext cx="889000" cy="3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108712</xdr:rowOff>
    </xdr:from>
    <xdr:to>
      <xdr:col>20</xdr:col>
      <xdr:colOff>38100</xdr:colOff>
      <xdr:row>57</xdr:row>
      <xdr:rowOff>38862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29989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802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99916</xdr:rowOff>
    </xdr:from>
    <xdr:to>
      <xdr:col>15</xdr:col>
      <xdr:colOff>50800</xdr:colOff>
      <xdr:row>56</xdr:row>
      <xdr:rowOff>141186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9701116"/>
          <a:ext cx="889000" cy="4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134540</xdr:rowOff>
    </xdr:from>
    <xdr:to>
      <xdr:col>15</xdr:col>
      <xdr:colOff>101600</xdr:colOff>
      <xdr:row>57</xdr:row>
      <xdr:rowOff>64690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55817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82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99916</xdr:rowOff>
    </xdr:from>
    <xdr:to>
      <xdr:col>10</xdr:col>
      <xdr:colOff>114300</xdr:colOff>
      <xdr:row>57</xdr:row>
      <xdr:rowOff>23178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01116"/>
          <a:ext cx="889000" cy="94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163546</xdr:rowOff>
    </xdr:from>
    <xdr:to>
      <xdr:col>10</xdr:col>
      <xdr:colOff>165100</xdr:colOff>
      <xdr:row>57</xdr:row>
      <xdr:rowOff>93696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84823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5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135333</xdr:rowOff>
    </xdr:from>
    <xdr:to>
      <xdr:col>6</xdr:col>
      <xdr:colOff>38100</xdr:colOff>
      <xdr:row>57</xdr:row>
      <xdr:rowOff>65483</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36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82010</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1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53249</xdr:rowOff>
    </xdr:from>
    <xdr:to>
      <xdr:col>24</xdr:col>
      <xdr:colOff>114300</xdr:colOff>
      <xdr:row>56</xdr:row>
      <xdr:rowOff>154849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5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76126</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05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53852</xdr:rowOff>
    </xdr:from>
    <xdr:to>
      <xdr:col>20</xdr:col>
      <xdr:colOff>38100</xdr:colOff>
      <xdr:row>56</xdr:row>
      <xdr:rowOff>155452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5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529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430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90386</xdr:rowOff>
    </xdr:from>
    <xdr:to>
      <xdr:col>15</xdr:col>
      <xdr:colOff>101600</xdr:colOff>
      <xdr:row>57</xdr:row>
      <xdr:rowOff>20536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9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37063</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466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49116</xdr:rowOff>
    </xdr:from>
    <xdr:to>
      <xdr:col>10</xdr:col>
      <xdr:colOff>165100</xdr:colOff>
      <xdr:row>56</xdr:row>
      <xdr:rowOff>150716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5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167243</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425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143828</xdr:rowOff>
    </xdr:from>
    <xdr:to>
      <xdr:col>6</xdr:col>
      <xdr:colOff>38100</xdr:colOff>
      <xdr:row>57</xdr:row>
      <xdr:rowOff>73978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4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65105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37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59613</xdr:rowOff>
    </xdr:from>
    <xdr:to>
      <xdr:col>24</xdr:col>
      <xdr:colOff>62865</xdr:colOff>
      <xdr:row>79</xdr:row>
      <xdr:rowOff>9740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61113"/>
          <a:ext cx="1270" cy="1493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13567</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8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9740</xdr:rowOff>
    </xdr:from>
    <xdr:to>
      <xdr:col>24</xdr:col>
      <xdr:colOff>152400</xdr:colOff>
      <xdr:row>79</xdr:row>
      <xdr:rowOff>9740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4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6290</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36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59613</xdr:rowOff>
    </xdr:from>
    <xdr:to>
      <xdr:col>24</xdr:col>
      <xdr:colOff>152400</xdr:colOff>
      <xdr:row>70</xdr:row>
      <xdr:rowOff>59613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61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169647</xdr:rowOff>
    </xdr:from>
    <xdr:to>
      <xdr:col>24</xdr:col>
      <xdr:colOff>63500</xdr:colOff>
      <xdr:row>77</xdr:row>
      <xdr:rowOff>54090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199847"/>
          <a:ext cx="838200" cy="55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137392</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67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158965</xdr:rowOff>
    </xdr:from>
    <xdr:to>
      <xdr:col>24</xdr:col>
      <xdr:colOff>114300</xdr:colOff>
      <xdr:row>77</xdr:row>
      <xdr:rowOff>89115</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189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43117</xdr:rowOff>
    </xdr:from>
    <xdr:to>
      <xdr:col>19</xdr:col>
      <xdr:colOff>177800</xdr:colOff>
      <xdr:row>77</xdr:row>
      <xdr:rowOff>54090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244767"/>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162089</xdr:rowOff>
    </xdr:from>
    <xdr:to>
      <xdr:col>20</xdr:col>
      <xdr:colOff>38100</xdr:colOff>
      <xdr:row>77</xdr:row>
      <xdr:rowOff>92239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19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108767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296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43117</xdr:rowOff>
    </xdr:from>
    <xdr:to>
      <xdr:col>15</xdr:col>
      <xdr:colOff>50800</xdr:colOff>
      <xdr:row>77</xdr:row>
      <xdr:rowOff>165379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244767"/>
          <a:ext cx="889000" cy="122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133514</xdr:rowOff>
    </xdr:from>
    <xdr:to>
      <xdr:col>15</xdr:col>
      <xdr:colOff>101600</xdr:colOff>
      <xdr:row>77</xdr:row>
      <xdr:rowOff>63664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16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80192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2938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165379</xdr:rowOff>
    </xdr:from>
    <xdr:to>
      <xdr:col>10</xdr:col>
      <xdr:colOff>114300</xdr:colOff>
      <xdr:row>77</xdr:row>
      <xdr:rowOff>169760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367029"/>
          <a:ext cx="8890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135534</xdr:rowOff>
    </xdr:from>
    <xdr:to>
      <xdr:col>10</xdr:col>
      <xdr:colOff>165100</xdr:colOff>
      <xdr:row>77</xdr:row>
      <xdr:rowOff>65684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165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82211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4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102730</xdr:rowOff>
    </xdr:from>
    <xdr:to>
      <xdr:col>6</xdr:col>
      <xdr:colOff>38100</xdr:colOff>
      <xdr:row>78</xdr:row>
      <xdr:rowOff>32880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0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49407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7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118847</xdr:rowOff>
    </xdr:from>
    <xdr:to>
      <xdr:col>24</xdr:col>
      <xdr:colOff>114300</xdr:colOff>
      <xdr:row>77</xdr:row>
      <xdr:rowOff>48997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14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141724</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0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3290</xdr:rowOff>
    </xdr:from>
    <xdr:to>
      <xdr:col>20</xdr:col>
      <xdr:colOff>38100</xdr:colOff>
      <xdr:row>77</xdr:row>
      <xdr:rowOff>104890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0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96017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29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163767</xdr:rowOff>
    </xdr:from>
    <xdr:to>
      <xdr:col>15</xdr:col>
      <xdr:colOff>101600</xdr:colOff>
      <xdr:row>77</xdr:row>
      <xdr:rowOff>93917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193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85044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286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114579</xdr:rowOff>
    </xdr:from>
    <xdr:to>
      <xdr:col>10</xdr:col>
      <xdr:colOff>165100</xdr:colOff>
      <xdr:row>78</xdr:row>
      <xdr:rowOff>44729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16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35856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08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118960</xdr:rowOff>
    </xdr:from>
    <xdr:to>
      <xdr:col>6</xdr:col>
      <xdr:colOff>38100</xdr:colOff>
      <xdr:row>78</xdr:row>
      <xdr:rowOff>49110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2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40237</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13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112987</xdr:rowOff>
    </xdr:from>
    <xdr:to>
      <xdr:col>24</xdr:col>
      <xdr:colOff>62865</xdr:colOff>
      <xdr:row>99</xdr:row>
      <xdr:rowOff>17807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372037"/>
          <a:ext cx="1270" cy="1619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21634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99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17807</xdr:rowOff>
    </xdr:from>
    <xdr:to>
      <xdr:col>24</xdr:col>
      <xdr:colOff>152400</xdr:colOff>
      <xdr:row>99</xdr:row>
      <xdr:rowOff>17807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99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59664</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47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112987</xdr:rowOff>
    </xdr:from>
    <xdr:to>
      <xdr:col>24</xdr:col>
      <xdr:colOff>152400</xdr:colOff>
      <xdr:row>89</xdr:row>
      <xdr:rowOff>112987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372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107516</xdr:rowOff>
    </xdr:from>
    <xdr:to>
      <xdr:col>24</xdr:col>
      <xdr:colOff>63500</xdr:colOff>
      <xdr:row>97</xdr:row>
      <xdr:rowOff>58074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566716"/>
          <a:ext cx="838200" cy="122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48488</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1647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25611</xdr:rowOff>
    </xdr:from>
    <xdr:to>
      <xdr:col>24</xdr:col>
      <xdr:colOff>114300</xdr:colOff>
      <xdr:row>95</xdr:row>
      <xdr:rowOff>127211</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31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151423</xdr:rowOff>
    </xdr:from>
    <xdr:to>
      <xdr:col>19</xdr:col>
      <xdr:colOff>177800</xdr:colOff>
      <xdr:row>97</xdr:row>
      <xdr:rowOff>58074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610623"/>
          <a:ext cx="889000" cy="7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169808</xdr:rowOff>
    </xdr:from>
    <xdr:to>
      <xdr:col>20</xdr:col>
      <xdr:colOff>38100</xdr:colOff>
      <xdr:row>96</xdr:row>
      <xdr:rowOff>99958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45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116485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232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151423</xdr:rowOff>
    </xdr:from>
    <xdr:to>
      <xdr:col>15</xdr:col>
      <xdr:colOff>50800</xdr:colOff>
      <xdr:row>98</xdr:row>
      <xdr:rowOff>90976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610623"/>
          <a:ext cx="889000" cy="28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167326</xdr:rowOff>
    </xdr:from>
    <xdr:to>
      <xdr:col>15</xdr:col>
      <xdr:colOff>101600</xdr:colOff>
      <xdr:row>95</xdr:row>
      <xdr:rowOff>97476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83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114003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058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90976</xdr:rowOff>
    </xdr:from>
    <xdr:to>
      <xdr:col>10</xdr:col>
      <xdr:colOff>114300</xdr:colOff>
      <xdr:row>98</xdr:row>
      <xdr:rowOff>128857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893076"/>
          <a:ext cx="889000" cy="37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155913</xdr:rowOff>
    </xdr:from>
    <xdr:to>
      <xdr:col>10</xdr:col>
      <xdr:colOff>165100</xdr:colOff>
      <xdr:row>97</xdr:row>
      <xdr:rowOff>86063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61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102590</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9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26541</xdr:rowOff>
    </xdr:from>
    <xdr:to>
      <xdr:col>6</xdr:col>
      <xdr:colOff>38100</xdr:colOff>
      <xdr:row>97</xdr:row>
      <xdr:rowOff>128141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144668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43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56716</xdr:rowOff>
    </xdr:from>
    <xdr:to>
      <xdr:col>24</xdr:col>
      <xdr:colOff>114300</xdr:colOff>
      <xdr:row>96</xdr:row>
      <xdr:rowOff>158316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1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35143</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94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7274</xdr:rowOff>
    </xdr:from>
    <xdr:to>
      <xdr:col>20</xdr:col>
      <xdr:colOff>38100</xdr:colOff>
      <xdr:row>97</xdr:row>
      <xdr:rowOff>108874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63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100001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73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100623</xdr:rowOff>
    </xdr:from>
    <xdr:to>
      <xdr:col>15</xdr:col>
      <xdr:colOff>101600</xdr:colOff>
      <xdr:row>97</xdr:row>
      <xdr:rowOff>30773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55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21900</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65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40176</xdr:rowOff>
    </xdr:from>
    <xdr:to>
      <xdr:col>10</xdr:col>
      <xdr:colOff>165100</xdr:colOff>
      <xdr:row>98</xdr:row>
      <xdr:rowOff>141776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8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132903</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93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78057</xdr:rowOff>
    </xdr:from>
    <xdr:to>
      <xdr:col>6</xdr:col>
      <xdr:colOff>38100</xdr:colOff>
      <xdr:row>99</xdr:row>
      <xdr:rowOff>8207</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8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170784</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972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51087</xdr:rowOff>
    </xdr:from>
    <xdr:to>
      <xdr:col>54</xdr:col>
      <xdr:colOff>189865</xdr:colOff>
      <xdr:row>37</xdr:row>
      <xdr:rowOff>158762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66037"/>
          <a:ext cx="1270" cy="113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162589</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506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158762</xdr:rowOff>
    </xdr:from>
    <xdr:to>
      <xdr:col>55</xdr:col>
      <xdr:colOff>88900</xdr:colOff>
      <xdr:row>37</xdr:row>
      <xdr:rowOff>158762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502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169214</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4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51087</xdr:rowOff>
    </xdr:from>
    <xdr:to>
      <xdr:col>55</xdr:col>
      <xdr:colOff>88900</xdr:colOff>
      <xdr:row>31</xdr:row>
      <xdr:rowOff>51087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66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38415</xdr:rowOff>
    </xdr:from>
    <xdr:to>
      <xdr:col>55</xdr:col>
      <xdr:colOff>0</xdr:colOff>
      <xdr:row>36</xdr:row>
      <xdr:rowOff>117762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210615"/>
          <a:ext cx="838200" cy="79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57123</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578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34246</xdr:rowOff>
    </xdr:from>
    <xdr:to>
      <xdr:col>55</xdr:col>
      <xdr:colOff>50800</xdr:colOff>
      <xdr:row>36</xdr:row>
      <xdr:rowOff>135846</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0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38415</xdr:rowOff>
    </xdr:from>
    <xdr:to>
      <xdr:col>50</xdr:col>
      <xdr:colOff>114300</xdr:colOff>
      <xdr:row>36</xdr:row>
      <xdr:rowOff>82024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210615"/>
          <a:ext cx="889000" cy="4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54176</xdr:rowOff>
    </xdr:from>
    <xdr:to>
      <xdr:col>50</xdr:col>
      <xdr:colOff>165100</xdr:colOff>
      <xdr:row>36</xdr:row>
      <xdr:rowOff>155776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2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146903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319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22996</xdr:rowOff>
    </xdr:from>
    <xdr:to>
      <xdr:col>45</xdr:col>
      <xdr:colOff>177800</xdr:colOff>
      <xdr:row>36</xdr:row>
      <xdr:rowOff>82024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5852296"/>
          <a:ext cx="889000" cy="40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91399</xdr:rowOff>
    </xdr:from>
    <xdr:to>
      <xdr:col>46</xdr:col>
      <xdr:colOff>38100</xdr:colOff>
      <xdr:row>37</xdr:row>
      <xdr:rowOff>21549</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6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12676</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35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22996</xdr:rowOff>
    </xdr:from>
    <xdr:to>
      <xdr:col>41</xdr:col>
      <xdr:colOff>50800</xdr:colOff>
      <xdr:row>37</xdr:row>
      <xdr:rowOff>100286</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5852296"/>
          <a:ext cx="889000" cy="591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23029</xdr:rowOff>
    </xdr:from>
    <xdr:to>
      <xdr:col>41</xdr:col>
      <xdr:colOff>101600</xdr:colOff>
      <xdr:row>34</xdr:row>
      <xdr:rowOff>124629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8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115756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945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150980</xdr:rowOff>
    </xdr:from>
    <xdr:to>
      <xdr:col>36</xdr:col>
      <xdr:colOff>165100</xdr:colOff>
      <xdr:row>37</xdr:row>
      <xdr:rowOff>81130</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2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97657</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09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66962</xdr:rowOff>
    </xdr:from>
    <xdr:to>
      <xdr:col>55</xdr:col>
      <xdr:colOff>50800</xdr:colOff>
      <xdr:row>36</xdr:row>
      <xdr:rowOff>168562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23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45389</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217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159065</xdr:rowOff>
    </xdr:from>
    <xdr:to>
      <xdr:col>50</xdr:col>
      <xdr:colOff>165100</xdr:colOff>
      <xdr:row>36</xdr:row>
      <xdr:rowOff>89215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15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105742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935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31224</xdr:rowOff>
    </xdr:from>
    <xdr:to>
      <xdr:col>46</xdr:col>
      <xdr:colOff>38100</xdr:colOff>
      <xdr:row>36</xdr:row>
      <xdr:rowOff>132824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0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149351</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97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143646</xdr:rowOff>
    </xdr:from>
    <xdr:to>
      <xdr:col>41</xdr:col>
      <xdr:colOff>101600</xdr:colOff>
      <xdr:row>34</xdr:row>
      <xdr:rowOff>73796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80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90323</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576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49486</xdr:rowOff>
    </xdr:from>
    <xdr:to>
      <xdr:col>36</xdr:col>
      <xdr:colOff>165100</xdr:colOff>
      <xdr:row>37</xdr:row>
      <xdr:rowOff>151086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3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142212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48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4426</xdr:rowOff>
    </xdr:from>
    <xdr:to>
      <xdr:col>54</xdr:col>
      <xdr:colOff>189865</xdr:colOff>
      <xdr:row>58</xdr:row>
      <xdr:rowOff>143731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48376"/>
          <a:ext cx="1270" cy="1339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147558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0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143731</xdr:rowOff>
    </xdr:from>
    <xdr:to>
      <xdr:col>55</xdr:col>
      <xdr:colOff>88900</xdr:colOff>
      <xdr:row>58</xdr:row>
      <xdr:rowOff>143731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087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122553</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23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4426</xdr:rowOff>
    </xdr:from>
    <xdr:to>
      <xdr:col>55</xdr:col>
      <xdr:colOff>88900</xdr:colOff>
      <xdr:row>51</xdr:row>
      <xdr:rowOff>4426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48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129260</xdr:rowOff>
    </xdr:from>
    <xdr:to>
      <xdr:col>55</xdr:col>
      <xdr:colOff>0</xdr:colOff>
      <xdr:row>56</xdr:row>
      <xdr:rowOff>145724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216110"/>
          <a:ext cx="838200" cy="530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112376</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713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133949</xdr:rowOff>
    </xdr:from>
    <xdr:to>
      <xdr:col>55</xdr:col>
      <xdr:colOff>50800</xdr:colOff>
      <xdr:row>57</xdr:row>
      <xdr:rowOff>64099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73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145724</xdr:rowOff>
    </xdr:from>
    <xdr:to>
      <xdr:col>50</xdr:col>
      <xdr:colOff>114300</xdr:colOff>
      <xdr:row>58</xdr:row>
      <xdr:rowOff>1122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746924"/>
          <a:ext cx="889000" cy="19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146024</xdr:rowOff>
    </xdr:from>
    <xdr:to>
      <xdr:col>50</xdr:col>
      <xdr:colOff>165100</xdr:colOff>
      <xdr:row>57</xdr:row>
      <xdr:rowOff>76174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74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67301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839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14305</xdr:rowOff>
    </xdr:from>
    <xdr:to>
      <xdr:col>45</xdr:col>
      <xdr:colOff>177800</xdr:colOff>
      <xdr:row>58</xdr:row>
      <xdr:rowOff>1122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786955"/>
          <a:ext cx="889000" cy="158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9111</xdr:rowOff>
    </xdr:from>
    <xdr:to>
      <xdr:col>46</xdr:col>
      <xdr:colOff>38100</xdr:colOff>
      <xdr:row>57</xdr:row>
      <xdr:rowOff>110711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8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127238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55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95417</xdr:rowOff>
    </xdr:from>
    <xdr:to>
      <xdr:col>41</xdr:col>
      <xdr:colOff>50800</xdr:colOff>
      <xdr:row>57</xdr:row>
      <xdr:rowOff>14305</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525167"/>
          <a:ext cx="889000" cy="261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146827</xdr:rowOff>
    </xdr:from>
    <xdr:to>
      <xdr:col>41</xdr:col>
      <xdr:colOff>101600</xdr:colOff>
      <xdr:row>57</xdr:row>
      <xdr:rowOff>76977</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748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68104</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840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151795</xdr:rowOff>
    </xdr:from>
    <xdr:to>
      <xdr:col>36</xdr:col>
      <xdr:colOff>165100</xdr:colOff>
      <xdr:row>57</xdr:row>
      <xdr:rowOff>81945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52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73072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84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78460</xdr:rowOff>
    </xdr:from>
    <xdr:to>
      <xdr:col>55</xdr:col>
      <xdr:colOff>50800</xdr:colOff>
      <xdr:row>54</xdr:row>
      <xdr:rowOff>8610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1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101337</xdr:rowOff>
    </xdr:from>
    <xdr:ext cx="599010"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016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94924</xdr:rowOff>
    </xdr:from>
    <xdr:to>
      <xdr:col>50</xdr:col>
      <xdr:colOff>165100</xdr:colOff>
      <xdr:row>57</xdr:row>
      <xdr:rowOff>25074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69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41601</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39795" y="9471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121772</xdr:rowOff>
    </xdr:from>
    <xdr:to>
      <xdr:col>46</xdr:col>
      <xdr:colOff>38100</xdr:colOff>
      <xdr:row>58</xdr:row>
      <xdr:rowOff>51922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89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43049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98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134955</xdr:rowOff>
    </xdr:from>
    <xdr:to>
      <xdr:col>41</xdr:col>
      <xdr:colOff>101600</xdr:colOff>
      <xdr:row>57</xdr:row>
      <xdr:rowOff>65105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73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81632</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51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44617</xdr:rowOff>
    </xdr:from>
    <xdr:to>
      <xdr:col>36</xdr:col>
      <xdr:colOff>165100</xdr:colOff>
      <xdr:row>55</xdr:row>
      <xdr:rowOff>146217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47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162744</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672795" y="9249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10089</xdr:rowOff>
    </xdr:from>
    <xdr:to>
      <xdr:col>54</xdr:col>
      <xdr:colOff>189865</xdr:colOff>
      <xdr:row>78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183039"/>
          <a:ext cx="1270" cy="1215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128216</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958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10089</xdr:rowOff>
    </xdr:from>
    <xdr:to>
      <xdr:col>55</xdr:col>
      <xdr:colOff>88900</xdr:colOff>
      <xdr:row>71</xdr:row>
      <xdr:rowOff>10089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183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93477</xdr:rowOff>
    </xdr:from>
    <xdr:to>
      <xdr:col>55</xdr:col>
      <xdr:colOff>0</xdr:colOff>
      <xdr:row>78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2437877"/>
          <a:ext cx="838200" cy="960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131746</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161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153319</xdr:rowOff>
    </xdr:from>
    <xdr:to>
      <xdr:col>55</xdr:col>
      <xdr:colOff>50800</xdr:colOff>
      <xdr:row>77</xdr:row>
      <xdr:rowOff>83469</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18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25400</xdr:rowOff>
    </xdr:from>
    <xdr:to>
      <xdr:col>50</xdr:col>
      <xdr:colOff>114300</xdr:colOff>
      <xdr:row>78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144793</xdr:rowOff>
    </xdr:from>
    <xdr:to>
      <xdr:col>50</xdr:col>
      <xdr:colOff>165100</xdr:colOff>
      <xdr:row>77</xdr:row>
      <xdr:rowOff>74943</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1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91470</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2950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25400</xdr:rowOff>
    </xdr:from>
    <xdr:to>
      <xdr:col>45</xdr:col>
      <xdr:colOff>177800</xdr:colOff>
      <xdr:row>78</xdr:row>
      <xdr:rowOff>25400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7953</xdr:rowOff>
    </xdr:from>
    <xdr:to>
      <xdr:col>46</xdr:col>
      <xdr:colOff>38100</xdr:colOff>
      <xdr:row>77</xdr:row>
      <xdr:rowOff>109553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209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126080</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298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25400</xdr:rowOff>
    </xdr:from>
    <xdr:to>
      <xdr:col>41</xdr:col>
      <xdr:colOff>50800</xdr:colOff>
      <xdr:row>78</xdr:row>
      <xdr:rowOff>25400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144365</xdr:rowOff>
    </xdr:from>
    <xdr:to>
      <xdr:col>41</xdr:col>
      <xdr:colOff>101600</xdr:colOff>
      <xdr:row>77</xdr:row>
      <xdr:rowOff>74515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174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91041</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294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139798</xdr:rowOff>
    </xdr:from>
    <xdr:to>
      <xdr:col>36</xdr:col>
      <xdr:colOff>165100</xdr:colOff>
      <xdr:row>77</xdr:row>
      <xdr:rowOff>69948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169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86475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294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42677</xdr:rowOff>
    </xdr:from>
    <xdr:to>
      <xdr:col>55</xdr:col>
      <xdr:colOff>50800</xdr:colOff>
      <xdr:row>72</xdr:row>
      <xdr:rowOff>144277</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2387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65554</xdr:rowOff>
    </xdr:from>
    <xdr:ext cx="599010"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2238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146050</xdr:rowOff>
    </xdr:from>
    <xdr:to>
      <xdr:col>50</xdr:col>
      <xdr:colOff>165100</xdr:colOff>
      <xdr:row>78</xdr:row>
      <xdr:rowOff>76200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78</xdr:row>
      <xdr:rowOff>67327</xdr:rowOff>
    </xdr:from>
    <xdr:ext cx="249299"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514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146050</xdr:rowOff>
    </xdr:from>
    <xdr:to>
      <xdr:col>46</xdr:col>
      <xdr:colOff>38100</xdr:colOff>
      <xdr:row>78</xdr:row>
      <xdr:rowOff>76200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78</xdr:row>
      <xdr:rowOff>67327</xdr:rowOff>
    </xdr:from>
    <xdr:ext cx="249299"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625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146050</xdr:rowOff>
    </xdr:from>
    <xdr:to>
      <xdr:col>41</xdr:col>
      <xdr:colOff>101600</xdr:colOff>
      <xdr:row>78</xdr:row>
      <xdr:rowOff>76200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78</xdr:row>
      <xdr:rowOff>67327</xdr:rowOff>
    </xdr:from>
    <xdr:ext cx="249299"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73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146050</xdr:rowOff>
    </xdr:from>
    <xdr:to>
      <xdr:col>36</xdr:col>
      <xdr:colOff>165100</xdr:colOff>
      <xdr:row>78</xdr:row>
      <xdr:rowOff>76200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78</xdr:row>
      <xdr:rowOff>67327</xdr:rowOff>
    </xdr:from>
    <xdr:ext cx="249299"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84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27068</xdr:rowOff>
    </xdr:from>
    <xdr:to>
      <xdr:col>54</xdr:col>
      <xdr:colOff>189865</xdr:colOff>
      <xdr:row>98</xdr:row>
      <xdr:rowOff>130397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457568"/>
          <a:ext cx="1270" cy="1474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134224</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36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130397</xdr:rowOff>
    </xdr:from>
    <xdr:to>
      <xdr:col>55</xdr:col>
      <xdr:colOff>88900</xdr:colOff>
      <xdr:row>98</xdr:row>
      <xdr:rowOff>130397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2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145195</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32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27068</xdr:rowOff>
    </xdr:from>
    <xdr:to>
      <xdr:col>55</xdr:col>
      <xdr:colOff>88900</xdr:colOff>
      <xdr:row>90</xdr:row>
      <xdr:rowOff>27068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45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109486</xdr:rowOff>
    </xdr:from>
    <xdr:to>
      <xdr:col>55</xdr:col>
      <xdr:colOff>0</xdr:colOff>
      <xdr:row>95</xdr:row>
      <xdr:rowOff>135021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225786"/>
          <a:ext cx="838200" cy="19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34478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9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56051</xdr:rowOff>
    </xdr:from>
    <xdr:to>
      <xdr:col>55</xdr:col>
      <xdr:colOff>50800</xdr:colOff>
      <xdr:row>96</xdr:row>
      <xdr:rowOff>157651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1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109486</xdr:rowOff>
    </xdr:from>
    <xdr:to>
      <xdr:col>50</xdr:col>
      <xdr:colOff>114300</xdr:colOff>
      <xdr:row>96</xdr:row>
      <xdr:rowOff>153851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225786"/>
          <a:ext cx="889000" cy="387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97991</xdr:rowOff>
    </xdr:from>
    <xdr:to>
      <xdr:col>50</xdr:col>
      <xdr:colOff>165100</xdr:colOff>
      <xdr:row>97</xdr:row>
      <xdr:rowOff>28141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5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19268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64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161584</xdr:rowOff>
    </xdr:from>
    <xdr:to>
      <xdr:col>45</xdr:col>
      <xdr:colOff>177800</xdr:colOff>
      <xdr:row>96</xdr:row>
      <xdr:rowOff>153851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277884"/>
          <a:ext cx="889000" cy="33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139855</xdr:rowOff>
    </xdr:from>
    <xdr:to>
      <xdr:col>46</xdr:col>
      <xdr:colOff>38100</xdr:colOff>
      <xdr:row>97</xdr:row>
      <xdr:rowOff>70005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59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61132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691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150002</xdr:rowOff>
    </xdr:from>
    <xdr:to>
      <xdr:col>41</xdr:col>
      <xdr:colOff>50800</xdr:colOff>
      <xdr:row>94</xdr:row>
      <xdr:rowOff>161584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5751952"/>
          <a:ext cx="889000" cy="525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100482</xdr:rowOff>
    </xdr:from>
    <xdr:to>
      <xdr:col>41</xdr:col>
      <xdr:colOff>101600</xdr:colOff>
      <xdr:row>97</xdr:row>
      <xdr:rowOff>30632</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5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21759</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65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115616</xdr:rowOff>
    </xdr:from>
    <xdr:to>
      <xdr:col>36</xdr:col>
      <xdr:colOff>165100</xdr:colOff>
      <xdr:row>97</xdr:row>
      <xdr:rowOff>45766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7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36893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66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84221</xdr:rowOff>
    </xdr:from>
    <xdr:to>
      <xdr:col>55</xdr:col>
      <xdr:colOff>50800</xdr:colOff>
      <xdr:row>96</xdr:row>
      <xdr:rowOff>14371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37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107098</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223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58686</xdr:rowOff>
    </xdr:from>
    <xdr:to>
      <xdr:col>50</xdr:col>
      <xdr:colOff>165100</xdr:colOff>
      <xdr:row>94</xdr:row>
      <xdr:rowOff>160286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17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5363</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5950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103051</xdr:rowOff>
    </xdr:from>
    <xdr:to>
      <xdr:col>46</xdr:col>
      <xdr:colOff>38100</xdr:colOff>
      <xdr:row>97</xdr:row>
      <xdr:rowOff>33201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562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49728</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337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110784</xdr:rowOff>
    </xdr:from>
    <xdr:to>
      <xdr:col>41</xdr:col>
      <xdr:colOff>101600</xdr:colOff>
      <xdr:row>95</xdr:row>
      <xdr:rowOff>40934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22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57461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002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99202</xdr:rowOff>
    </xdr:from>
    <xdr:to>
      <xdr:col>36</xdr:col>
      <xdr:colOff>165100</xdr:colOff>
      <xdr:row>92</xdr:row>
      <xdr:rowOff>29352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570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90</xdr:row>
      <xdr:rowOff>45879</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5476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86564</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401514"/>
          <a:ext cx="1269" cy="1253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162492</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775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33241</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176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86564</xdr:rowOff>
    </xdr:from>
    <xdr:to>
      <xdr:col>86</xdr:col>
      <xdr:colOff>25400</xdr:colOff>
      <xdr:row>31</xdr:row>
      <xdr:rowOff>86564</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401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30438</xdr:rowOff>
    </xdr:from>
    <xdr:to>
      <xdr:col>85</xdr:col>
      <xdr:colOff>127000</xdr:colOff>
      <xdr:row>38</xdr:row>
      <xdr:rowOff>110540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374088"/>
          <a:ext cx="838200" cy="251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79942</xdr:rowOff>
    </xdr:from>
    <xdr:ext cx="469744"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23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57066</xdr:rowOff>
    </xdr:from>
    <xdr:to>
      <xdr:col>85</xdr:col>
      <xdr:colOff>177800</xdr:colOff>
      <xdr:row>38</xdr:row>
      <xdr:rowOff>158666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572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134465</xdr:rowOff>
    </xdr:from>
    <xdr:to>
      <xdr:col>81</xdr:col>
      <xdr:colOff>50800</xdr:colOff>
      <xdr:row>37</xdr:row>
      <xdr:rowOff>30438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135215"/>
          <a:ext cx="889000" cy="238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43600</xdr:rowOff>
    </xdr:from>
    <xdr:to>
      <xdr:col>81</xdr:col>
      <xdr:colOff>101600</xdr:colOff>
      <xdr:row>38</xdr:row>
      <xdr:rowOff>145200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5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136327</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65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134465</xdr:rowOff>
    </xdr:from>
    <xdr:to>
      <xdr:col>76</xdr:col>
      <xdr:colOff>114300</xdr:colOff>
      <xdr:row>36</xdr:row>
      <xdr:rowOff>116717</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6135215"/>
          <a:ext cx="889000" cy="15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45982</xdr:rowOff>
    </xdr:from>
    <xdr:to>
      <xdr:col>76</xdr:col>
      <xdr:colOff>165100</xdr:colOff>
      <xdr:row>38</xdr:row>
      <xdr:rowOff>147582</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6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138709</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653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116717</xdr:rowOff>
    </xdr:from>
    <xdr:to>
      <xdr:col>71</xdr:col>
      <xdr:colOff>177800</xdr:colOff>
      <xdr:row>37</xdr:row>
      <xdr:rowOff>73123</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288917"/>
          <a:ext cx="889000" cy="12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17330</xdr:rowOff>
    </xdr:from>
    <xdr:to>
      <xdr:col>72</xdr:col>
      <xdr:colOff>38100</xdr:colOff>
      <xdr:row>38</xdr:row>
      <xdr:rowOff>118930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3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110057</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62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27068</xdr:rowOff>
    </xdr:from>
    <xdr:to>
      <xdr:col>67</xdr:col>
      <xdr:colOff>101600</xdr:colOff>
      <xdr:row>38</xdr:row>
      <xdr:rowOff>128668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4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119795</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63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59740</xdr:rowOff>
    </xdr:from>
    <xdr:to>
      <xdr:col>85</xdr:col>
      <xdr:colOff>177800</xdr:colOff>
      <xdr:row>38</xdr:row>
      <xdr:rowOff>161340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5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35492</xdr:rowOff>
    </xdr:from>
    <xdr:ext cx="469744"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5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151088</xdr:rowOff>
    </xdr:from>
    <xdr:to>
      <xdr:col>81</xdr:col>
      <xdr:colOff>101600</xdr:colOff>
      <xdr:row>37</xdr:row>
      <xdr:rowOff>81238</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32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97765</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14111" y="609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83665</xdr:rowOff>
    </xdr:from>
    <xdr:to>
      <xdr:col>76</xdr:col>
      <xdr:colOff>165100</xdr:colOff>
      <xdr:row>36</xdr:row>
      <xdr:rowOff>13815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08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34</xdr:row>
      <xdr:rowOff>30342</xdr:rowOff>
    </xdr:from>
    <xdr:ext cx="59901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292795" y="585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65917</xdr:rowOff>
    </xdr:from>
    <xdr:to>
      <xdr:col>72</xdr:col>
      <xdr:colOff>38100</xdr:colOff>
      <xdr:row>36</xdr:row>
      <xdr:rowOff>167517</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23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12594</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36111" y="601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22323</xdr:rowOff>
    </xdr:from>
    <xdr:to>
      <xdr:col>67</xdr:col>
      <xdr:colOff>101600</xdr:colOff>
      <xdr:row>37</xdr:row>
      <xdr:rowOff>123923</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36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140450</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47111" y="614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51</xdr:row>
      <xdr:rowOff>4535</xdr:rowOff>
    </xdr:from>
    <xdr:to>
      <xdr:col>72</xdr:col>
      <xdr:colOff>38100</xdr:colOff>
      <xdr:row>51</xdr:row>
      <xdr:rowOff>106135</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49</xdr:row>
      <xdr:rowOff>122662</xdr:rowOff>
    </xdr:from>
    <xdr:ext cx="313932"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46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151395</xdr:rowOff>
    </xdr:from>
    <xdr:to>
      <xdr:col>85</xdr:col>
      <xdr:colOff>126364</xdr:colOff>
      <xdr:row>78</xdr:row>
      <xdr:rowOff>53412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324345"/>
          <a:ext cx="1269" cy="110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57239</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3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53412</xdr:rowOff>
    </xdr:from>
    <xdr:to>
      <xdr:col>86</xdr:col>
      <xdr:colOff>25400</xdr:colOff>
      <xdr:row>78</xdr:row>
      <xdr:rowOff>53412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26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98072</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2099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151395</xdr:rowOff>
    </xdr:from>
    <xdr:to>
      <xdr:col>86</xdr:col>
      <xdr:colOff>25400</xdr:colOff>
      <xdr:row>71</xdr:row>
      <xdr:rowOff>151395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324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18963</xdr:rowOff>
    </xdr:from>
    <xdr:to>
      <xdr:col>85</xdr:col>
      <xdr:colOff>127000</xdr:colOff>
      <xdr:row>76</xdr:row>
      <xdr:rowOff>49563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5481300" y="13049163"/>
          <a:ext cx="838200" cy="3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102869</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3133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124442</xdr:rowOff>
    </xdr:from>
    <xdr:to>
      <xdr:col>85</xdr:col>
      <xdr:colOff>177800</xdr:colOff>
      <xdr:row>77</xdr:row>
      <xdr:rowOff>54592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15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18616</xdr:rowOff>
    </xdr:from>
    <xdr:to>
      <xdr:col>81</xdr:col>
      <xdr:colOff>50800</xdr:colOff>
      <xdr:row>76</xdr:row>
      <xdr:rowOff>18963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3048816"/>
          <a:ext cx="889000" cy="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131753</xdr:rowOff>
    </xdr:from>
    <xdr:to>
      <xdr:col>81</xdr:col>
      <xdr:colOff>101600</xdr:colOff>
      <xdr:row>77</xdr:row>
      <xdr:rowOff>61903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161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53030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325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10892</xdr:rowOff>
    </xdr:from>
    <xdr:to>
      <xdr:col>76</xdr:col>
      <xdr:colOff>114300</xdr:colOff>
      <xdr:row>76</xdr:row>
      <xdr:rowOff>18616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3041092"/>
          <a:ext cx="889000" cy="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142639</xdr:rowOff>
    </xdr:from>
    <xdr:to>
      <xdr:col>76</xdr:col>
      <xdr:colOff>165100</xdr:colOff>
      <xdr:row>77</xdr:row>
      <xdr:rowOff>72789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17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63916</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326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141776</xdr:rowOff>
    </xdr:from>
    <xdr:to>
      <xdr:col>71</xdr:col>
      <xdr:colOff>177800</xdr:colOff>
      <xdr:row>76</xdr:row>
      <xdr:rowOff>10892</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3000526"/>
          <a:ext cx="889000" cy="40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164055</xdr:rowOff>
    </xdr:from>
    <xdr:to>
      <xdr:col>72</xdr:col>
      <xdr:colOff>38100</xdr:colOff>
      <xdr:row>77</xdr:row>
      <xdr:rowOff>94205</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19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85332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28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156789</xdr:rowOff>
    </xdr:from>
    <xdr:to>
      <xdr:col>67</xdr:col>
      <xdr:colOff>101600</xdr:colOff>
      <xdr:row>77</xdr:row>
      <xdr:rowOff>86939</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186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78066</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27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170213</xdr:rowOff>
    </xdr:from>
    <xdr:to>
      <xdr:col>85</xdr:col>
      <xdr:colOff>177800</xdr:colOff>
      <xdr:row>76</xdr:row>
      <xdr:rowOff>100363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028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21640</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2880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139612</xdr:rowOff>
    </xdr:from>
    <xdr:to>
      <xdr:col>81</xdr:col>
      <xdr:colOff>101600</xdr:colOff>
      <xdr:row>76</xdr:row>
      <xdr:rowOff>69763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29983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86289</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181795" y="12773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139265</xdr:rowOff>
    </xdr:from>
    <xdr:to>
      <xdr:col>76</xdr:col>
      <xdr:colOff>165100</xdr:colOff>
      <xdr:row>76</xdr:row>
      <xdr:rowOff>69416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299801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85942</xdr:rowOff>
    </xdr:from>
    <xdr:ext cx="59901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292795" y="12773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131543</xdr:rowOff>
    </xdr:from>
    <xdr:to>
      <xdr:col>72</xdr:col>
      <xdr:colOff>38100</xdr:colOff>
      <xdr:row>76</xdr:row>
      <xdr:rowOff>61692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299029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78220</xdr:rowOff>
    </xdr:from>
    <xdr:ext cx="59901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03795" y="12765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90976</xdr:rowOff>
    </xdr:from>
    <xdr:to>
      <xdr:col>67</xdr:col>
      <xdr:colOff>101600</xdr:colOff>
      <xdr:row>76</xdr:row>
      <xdr:rowOff>21126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294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37653</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14795" y="12724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121791</xdr:rowOff>
    </xdr:from>
    <xdr:to>
      <xdr:col>85</xdr:col>
      <xdr:colOff>126364</xdr:colOff>
      <xdr:row>98</xdr:row>
      <xdr:rowOff>123245</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723741"/>
          <a:ext cx="1269" cy="1201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127072</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2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123245</xdr:rowOff>
    </xdr:from>
    <xdr:to>
      <xdr:col>86</xdr:col>
      <xdr:colOff>25400</xdr:colOff>
      <xdr:row>98</xdr:row>
      <xdr:rowOff>123245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25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68468</xdr:rowOff>
    </xdr:from>
    <xdr:ext cx="599010"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498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121791</xdr:rowOff>
    </xdr:from>
    <xdr:to>
      <xdr:col>86</xdr:col>
      <xdr:colOff>25400</xdr:colOff>
      <xdr:row>91</xdr:row>
      <xdr:rowOff>121791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723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162962</xdr:rowOff>
    </xdr:from>
    <xdr:to>
      <xdr:col>85</xdr:col>
      <xdr:colOff>127000</xdr:colOff>
      <xdr:row>97</xdr:row>
      <xdr:rowOff>65694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622162"/>
          <a:ext cx="838200" cy="7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37133</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667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58706</xdr:rowOff>
    </xdr:from>
    <xdr:to>
      <xdr:col>85</xdr:col>
      <xdr:colOff>177800</xdr:colOff>
      <xdr:row>97</xdr:row>
      <xdr:rowOff>160306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8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162962</xdr:rowOff>
    </xdr:from>
    <xdr:to>
      <xdr:col>81</xdr:col>
      <xdr:colOff>50800</xdr:colOff>
      <xdr:row>97</xdr:row>
      <xdr:rowOff>80767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622162"/>
          <a:ext cx="889000" cy="89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39861</xdr:rowOff>
    </xdr:from>
    <xdr:to>
      <xdr:col>81</xdr:col>
      <xdr:colOff>101600</xdr:colOff>
      <xdr:row>97</xdr:row>
      <xdr:rowOff>141461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67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132588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763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80767</xdr:rowOff>
    </xdr:from>
    <xdr:to>
      <xdr:col>76</xdr:col>
      <xdr:colOff>114300</xdr:colOff>
      <xdr:row>98</xdr:row>
      <xdr:rowOff>82564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711417"/>
          <a:ext cx="889000" cy="173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30342</xdr:rowOff>
    </xdr:from>
    <xdr:to>
      <xdr:col>76</xdr:col>
      <xdr:colOff>165100</xdr:colOff>
      <xdr:row>97</xdr:row>
      <xdr:rowOff>131942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123069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87621</xdr:rowOff>
    </xdr:from>
    <xdr:to>
      <xdr:col>71</xdr:col>
      <xdr:colOff>177800</xdr:colOff>
      <xdr:row>98</xdr:row>
      <xdr:rowOff>82564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718271"/>
          <a:ext cx="889000" cy="16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114018</xdr:rowOff>
    </xdr:from>
    <xdr:to>
      <xdr:col>72</xdr:col>
      <xdr:colOff>38100</xdr:colOff>
      <xdr:row>98</xdr:row>
      <xdr:rowOff>44168</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4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60695</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51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135302</xdr:rowOff>
    </xdr:from>
    <xdr:to>
      <xdr:col>67</xdr:col>
      <xdr:colOff>101600</xdr:colOff>
      <xdr:row>98</xdr:row>
      <xdr:rowOff>65452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6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56579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85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14894</xdr:rowOff>
    </xdr:from>
    <xdr:to>
      <xdr:col>85</xdr:col>
      <xdr:colOff>177800</xdr:colOff>
      <xdr:row>97</xdr:row>
      <xdr:rowOff>116494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64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37771</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49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112162</xdr:rowOff>
    </xdr:from>
    <xdr:to>
      <xdr:col>81</xdr:col>
      <xdr:colOff>101600</xdr:colOff>
      <xdr:row>97</xdr:row>
      <xdr:rowOff>42312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57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58839</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346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29967</xdr:rowOff>
    </xdr:from>
    <xdr:to>
      <xdr:col>76</xdr:col>
      <xdr:colOff>165100</xdr:colOff>
      <xdr:row>97</xdr:row>
      <xdr:rowOff>131567</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660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148094</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43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31764</xdr:rowOff>
    </xdr:from>
    <xdr:to>
      <xdr:col>72</xdr:col>
      <xdr:colOff>38100</xdr:colOff>
      <xdr:row>98</xdr:row>
      <xdr:rowOff>133364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3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124491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92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36821</xdr:rowOff>
    </xdr:from>
    <xdr:to>
      <xdr:col>67</xdr:col>
      <xdr:colOff>101600</xdr:colOff>
      <xdr:row>97</xdr:row>
      <xdr:rowOff>138421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66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154948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44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109045</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766895"/>
          <a:ext cx="1269" cy="887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55722</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542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109045</xdr:rowOff>
    </xdr:from>
    <xdr:to>
      <xdr:col>116</xdr:col>
      <xdr:colOff>152400</xdr:colOff>
      <xdr:row>33</xdr:row>
      <xdr:rowOff>109045</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76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62273</xdr:rowOff>
    </xdr:from>
    <xdr:to>
      <xdr:col>116</xdr:col>
      <xdr:colOff>63500</xdr:colOff>
      <xdr:row>33</xdr:row>
      <xdr:rowOff>127493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5205773"/>
          <a:ext cx="838200" cy="579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124454</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681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146027</xdr:rowOff>
    </xdr:from>
    <xdr:to>
      <xdr:col>116</xdr:col>
      <xdr:colOff>114300</xdr:colOff>
      <xdr:row>38</xdr:row>
      <xdr:rowOff>76177</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48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62273</xdr:rowOff>
    </xdr:from>
    <xdr:to>
      <xdr:col>111</xdr:col>
      <xdr:colOff>177800</xdr:colOff>
      <xdr:row>30</xdr:row>
      <xdr:rowOff>155542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5205773"/>
          <a:ext cx="889000" cy="9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157206</xdr:rowOff>
    </xdr:from>
    <xdr:to>
      <xdr:col>112</xdr:col>
      <xdr:colOff>38100</xdr:colOff>
      <xdr:row>38</xdr:row>
      <xdr:rowOff>87356</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0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78483</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593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155542</xdr:rowOff>
    </xdr:from>
    <xdr:to>
      <xdr:col>107</xdr:col>
      <xdr:colOff>50800</xdr:colOff>
      <xdr:row>31</xdr:row>
      <xdr:rowOff>23045</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5299042"/>
          <a:ext cx="889000" cy="3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160086</xdr:rowOff>
    </xdr:from>
    <xdr:to>
      <xdr:col>107</xdr:col>
      <xdr:colOff>101600</xdr:colOff>
      <xdr:row>38</xdr:row>
      <xdr:rowOff>90236</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81363</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59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23045</xdr:rowOff>
    </xdr:from>
    <xdr:to>
      <xdr:col>102</xdr:col>
      <xdr:colOff>114300</xdr:colOff>
      <xdr:row>37</xdr:row>
      <xdr:rowOff>96060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5337995"/>
          <a:ext cx="889000" cy="110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165915</xdr:rowOff>
    </xdr:from>
    <xdr:to>
      <xdr:col>102</xdr:col>
      <xdr:colOff>165100</xdr:colOff>
      <xdr:row>38</xdr:row>
      <xdr:rowOff>96065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87192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60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13531</xdr:rowOff>
    </xdr:from>
    <xdr:to>
      <xdr:col>98</xdr:col>
      <xdr:colOff>38100</xdr:colOff>
      <xdr:row>38</xdr:row>
      <xdr:rowOff>115131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106258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6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76693</xdr:rowOff>
    </xdr:from>
    <xdr:to>
      <xdr:col>116</xdr:col>
      <xdr:colOff>114300</xdr:colOff>
      <xdr:row>34</xdr:row>
      <xdr:rowOff>6843</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573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11272</xdr:rowOff>
    </xdr:from>
    <xdr:ext cx="534377"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5669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11473</xdr:rowOff>
    </xdr:from>
    <xdr:to>
      <xdr:col>112</xdr:col>
      <xdr:colOff>38100</xdr:colOff>
      <xdr:row>30</xdr:row>
      <xdr:rowOff>113073</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515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28</xdr:row>
      <xdr:rowOff>129600</xdr:rowOff>
    </xdr:from>
    <xdr:ext cx="534377"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56111" y="493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104742</xdr:rowOff>
    </xdr:from>
    <xdr:to>
      <xdr:col>107</xdr:col>
      <xdr:colOff>101600</xdr:colOff>
      <xdr:row>31</xdr:row>
      <xdr:rowOff>34892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524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29</xdr:row>
      <xdr:rowOff>51419</xdr:rowOff>
    </xdr:from>
    <xdr:ext cx="534377"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67111" y="502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30</xdr:row>
      <xdr:rowOff>143695</xdr:rowOff>
    </xdr:from>
    <xdr:to>
      <xdr:col>102</xdr:col>
      <xdr:colOff>165100</xdr:colOff>
      <xdr:row>31</xdr:row>
      <xdr:rowOff>73845</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528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29</xdr:row>
      <xdr:rowOff>90372</xdr:rowOff>
    </xdr:from>
    <xdr:ext cx="534377"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278111" y="5062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45260</xdr:rowOff>
    </xdr:from>
    <xdr:to>
      <xdr:col>98</xdr:col>
      <xdr:colOff>38100</xdr:colOff>
      <xdr:row>37</xdr:row>
      <xdr:rowOff>146860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38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163387</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16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116611</xdr:rowOff>
    </xdr:from>
    <xdr:to>
      <xdr:col>116</xdr:col>
      <xdr:colOff>62864</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689111"/>
          <a:ext cx="1269" cy="1525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63288</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46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116611</xdr:rowOff>
    </xdr:from>
    <xdr:to>
      <xdr:col>116</xdr:col>
      <xdr:colOff>152400</xdr:colOff>
      <xdr:row>50</xdr:row>
      <xdr:rowOff>116611</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689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74091</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846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51214</xdr:rowOff>
    </xdr:from>
    <xdr:to>
      <xdr:col>116</xdr:col>
      <xdr:colOff>114300</xdr:colOff>
      <xdr:row>58</xdr:row>
      <xdr:rowOff>152814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9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82695</xdr:rowOff>
    </xdr:from>
    <xdr:to>
      <xdr:col>112</xdr:col>
      <xdr:colOff>38100</xdr:colOff>
      <xdr:row>59</xdr:row>
      <xdr:rowOff>12845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1002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29372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80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88167</xdr:rowOff>
    </xdr:from>
    <xdr:to>
      <xdr:col>107</xdr:col>
      <xdr:colOff>50800</xdr:colOff>
      <xdr:row>59</xdr:row>
      <xdr:rowOff>98878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032267"/>
          <a:ext cx="889000" cy="182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70416</xdr:rowOff>
    </xdr:from>
    <xdr:to>
      <xdr:col>107</xdr:col>
      <xdr:colOff>101600</xdr:colOff>
      <xdr:row>59</xdr:row>
      <xdr:rowOff>566</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1001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17093</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789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88167</xdr:rowOff>
    </xdr:from>
    <xdr:to>
      <xdr:col>102</xdr:col>
      <xdr:colOff>114300</xdr:colOff>
      <xdr:row>59</xdr:row>
      <xdr:rowOff>90845</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10032267"/>
          <a:ext cx="889000" cy="17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68065</xdr:rowOff>
    </xdr:from>
    <xdr:to>
      <xdr:col>102</xdr:col>
      <xdr:colOff>165100</xdr:colOff>
      <xdr:row>58</xdr:row>
      <xdr:rowOff>169665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1001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160792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10104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63036</xdr:rowOff>
    </xdr:from>
    <xdr:to>
      <xdr:col>98</xdr:col>
      <xdr:colOff>38100</xdr:colOff>
      <xdr:row>58</xdr:row>
      <xdr:rowOff>164636</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100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9713</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782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37367</xdr:rowOff>
    </xdr:from>
    <xdr:to>
      <xdr:col>102</xdr:col>
      <xdr:colOff>165100</xdr:colOff>
      <xdr:row>58</xdr:row>
      <xdr:rowOff>138967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981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155494</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9756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40045</xdr:rowOff>
    </xdr:from>
    <xdr:to>
      <xdr:col>98</xdr:col>
      <xdr:colOff>38100</xdr:colOff>
      <xdr:row>59</xdr:row>
      <xdr:rowOff>141645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15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132772</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67017" y="10248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66711</xdr:rowOff>
    </xdr:from>
    <xdr:to>
      <xdr:col>116</xdr:col>
      <xdr:colOff>62864</xdr:colOff>
      <xdr:row>79</xdr:row>
      <xdr:rowOff>115174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068211"/>
          <a:ext cx="1269" cy="1591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119001</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66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115174</xdr:rowOff>
    </xdr:from>
    <xdr:to>
      <xdr:col>116</xdr:col>
      <xdr:colOff>152400</xdr:colOff>
      <xdr:row>79</xdr:row>
      <xdr:rowOff>115174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659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13388</xdr:rowOff>
    </xdr:from>
    <xdr:ext cx="599010"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43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66711</xdr:rowOff>
    </xdr:from>
    <xdr:to>
      <xdr:col>116</xdr:col>
      <xdr:colOff>152400</xdr:colOff>
      <xdr:row>70</xdr:row>
      <xdr:rowOff>66711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068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157673</xdr:rowOff>
    </xdr:from>
    <xdr:to>
      <xdr:col>116</xdr:col>
      <xdr:colOff>63500</xdr:colOff>
      <xdr:row>77</xdr:row>
      <xdr:rowOff>12946</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016423"/>
          <a:ext cx="838200" cy="19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35312</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3236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56885</xdr:rowOff>
    </xdr:from>
    <xdr:to>
      <xdr:col>116</xdr:col>
      <xdr:colOff>114300</xdr:colOff>
      <xdr:row>77</xdr:row>
      <xdr:rowOff>158485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325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12946</xdr:rowOff>
    </xdr:from>
    <xdr:to>
      <xdr:col>111</xdr:col>
      <xdr:colOff>177800</xdr:colOff>
      <xdr:row>77</xdr:row>
      <xdr:rowOff>28426</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3214596"/>
          <a:ext cx="889000" cy="15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39109</xdr:rowOff>
    </xdr:from>
    <xdr:to>
      <xdr:col>112</xdr:col>
      <xdr:colOff>38100</xdr:colOff>
      <xdr:row>77</xdr:row>
      <xdr:rowOff>140709</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324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131836</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3333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169614</xdr:rowOff>
    </xdr:from>
    <xdr:to>
      <xdr:col>107</xdr:col>
      <xdr:colOff>50800</xdr:colOff>
      <xdr:row>77</xdr:row>
      <xdr:rowOff>28426</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9545300" y="13199814"/>
          <a:ext cx="889000" cy="30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61610</xdr:rowOff>
    </xdr:from>
    <xdr:to>
      <xdr:col>107</xdr:col>
      <xdr:colOff>101600</xdr:colOff>
      <xdr:row>77</xdr:row>
      <xdr:rowOff>163210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326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154337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335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147712</xdr:rowOff>
    </xdr:from>
    <xdr:to>
      <xdr:col>102</xdr:col>
      <xdr:colOff>114300</xdr:colOff>
      <xdr:row>76</xdr:row>
      <xdr:rowOff>169614</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2492112"/>
          <a:ext cx="889000" cy="707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64658</xdr:rowOff>
    </xdr:from>
    <xdr:to>
      <xdr:col>102</xdr:col>
      <xdr:colOff>165100</xdr:colOff>
      <xdr:row>77</xdr:row>
      <xdr:rowOff>166258</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3266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157385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335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34852</xdr:rowOff>
    </xdr:from>
    <xdr:to>
      <xdr:col>98</xdr:col>
      <xdr:colOff>38100</xdr:colOff>
      <xdr:row>77</xdr:row>
      <xdr:rowOff>136452</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3236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127579</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3329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106873</xdr:rowOff>
    </xdr:from>
    <xdr:to>
      <xdr:col>116</xdr:col>
      <xdr:colOff>114300</xdr:colOff>
      <xdr:row>76</xdr:row>
      <xdr:rowOff>37023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96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129750</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817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133596</xdr:rowOff>
    </xdr:from>
    <xdr:to>
      <xdr:col>112</xdr:col>
      <xdr:colOff>38100</xdr:colOff>
      <xdr:row>77</xdr:row>
      <xdr:rowOff>63746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163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80273</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939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149076</xdr:rowOff>
    </xdr:from>
    <xdr:to>
      <xdr:col>107</xdr:col>
      <xdr:colOff>101600</xdr:colOff>
      <xdr:row>77</xdr:row>
      <xdr:rowOff>79226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17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95753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954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118814</xdr:rowOff>
    </xdr:from>
    <xdr:to>
      <xdr:col>102</xdr:col>
      <xdr:colOff>165100</xdr:colOff>
      <xdr:row>77</xdr:row>
      <xdr:rowOff>48964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14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65491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924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96912</xdr:rowOff>
    </xdr:from>
    <xdr:to>
      <xdr:col>98</xdr:col>
      <xdr:colOff>38100</xdr:colOff>
      <xdr:row>73</xdr:row>
      <xdr:rowOff>27062</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44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71</xdr:row>
      <xdr:rowOff>43589</xdr:rowOff>
    </xdr:from>
    <xdr:ext cx="59901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56795" y="12216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ea"/>
              <a:ea typeface="+mn-ea"/>
              <a:cs typeface="+mn-cs"/>
            </a:rPr>
            <a:t>歳出決算総額は、住民一人当たり</a:t>
          </a:r>
          <a:r>
            <a:rPr kumimoji="1" lang="en-US" altLang="ja-JP" sz="1200">
              <a:solidFill>
                <a:schemeClr val="dk1"/>
              </a:solidFill>
              <a:effectLst/>
              <a:latin typeface="+mn-ea"/>
              <a:ea typeface="+mn-ea"/>
              <a:cs typeface="+mn-cs"/>
            </a:rPr>
            <a:t>975</a:t>
          </a:r>
          <a:r>
            <a:rPr kumimoji="1" lang="ja-JP" altLang="ja-JP" sz="1200">
              <a:solidFill>
                <a:schemeClr val="dk1"/>
              </a:solidFill>
              <a:effectLst/>
              <a:latin typeface="+mn-ea"/>
              <a:ea typeface="+mn-ea"/>
              <a:cs typeface="+mn-cs"/>
            </a:rPr>
            <a:t>千円となっている。主な構成項目である人件費は、住民一人当たり</a:t>
          </a:r>
          <a:r>
            <a:rPr kumimoji="1" lang="en-US" altLang="ja-JP" sz="1200">
              <a:solidFill>
                <a:schemeClr val="dk1"/>
              </a:solidFill>
              <a:effectLst/>
              <a:latin typeface="+mn-ea"/>
              <a:ea typeface="+mn-ea"/>
              <a:cs typeface="+mn-cs"/>
            </a:rPr>
            <a:t>130,981</a:t>
          </a:r>
          <a:r>
            <a:rPr kumimoji="1" lang="ja-JP" altLang="ja-JP" sz="1200">
              <a:solidFill>
                <a:schemeClr val="dk1"/>
              </a:solidFill>
              <a:effectLst/>
              <a:latin typeface="+mn-ea"/>
              <a:ea typeface="+mn-ea"/>
              <a:cs typeface="+mn-cs"/>
            </a:rPr>
            <a:t>円となっており</a:t>
          </a:r>
          <a:r>
            <a:rPr kumimoji="1" lang="en-US" altLang="ja-JP" sz="1200">
              <a:solidFill>
                <a:schemeClr val="dk1"/>
              </a:solidFill>
              <a:effectLst/>
              <a:latin typeface="+mn-ea"/>
              <a:ea typeface="+mn-ea"/>
              <a:cs typeface="+mn-cs"/>
            </a:rPr>
            <a:t>H25</a:t>
          </a:r>
          <a:r>
            <a:rPr kumimoji="1" lang="ja-JP" altLang="ja-JP" sz="1200">
              <a:solidFill>
                <a:schemeClr val="dk1"/>
              </a:solidFill>
              <a:effectLst/>
              <a:latin typeface="+mn-ea"/>
              <a:ea typeface="+mn-ea"/>
              <a:cs typeface="+mn-cs"/>
            </a:rPr>
            <a:t>年度から毎年増加している。また、</a:t>
          </a:r>
          <a:r>
            <a:rPr kumimoji="1" lang="ja-JP" altLang="en-US" sz="1200">
              <a:solidFill>
                <a:schemeClr val="dk1"/>
              </a:solidFill>
              <a:effectLst/>
              <a:latin typeface="+mn-ea"/>
              <a:ea typeface="+mn-ea"/>
              <a:cs typeface="+mn-cs"/>
            </a:rPr>
            <a:t>子育て支援、学校教育、高齢者福祉等に人員配置を手厚くしていることなどから、</a:t>
          </a:r>
          <a:r>
            <a:rPr kumimoji="1" lang="ja-JP" altLang="ja-JP" sz="1200">
              <a:solidFill>
                <a:schemeClr val="dk1"/>
              </a:solidFill>
              <a:effectLst/>
              <a:latin typeface="+mn-ea"/>
              <a:ea typeface="+mn-ea"/>
              <a:cs typeface="+mn-cs"/>
            </a:rPr>
            <a:t>類似団体平均と比べて</a:t>
          </a:r>
          <a:r>
            <a:rPr kumimoji="1" lang="en-US" altLang="ja-JP" sz="1200">
              <a:solidFill>
                <a:schemeClr val="dk1"/>
              </a:solidFill>
              <a:effectLst/>
              <a:latin typeface="+mn-ea"/>
              <a:ea typeface="+mn-ea"/>
              <a:cs typeface="+mn-cs"/>
            </a:rPr>
            <a:t>21,925</a:t>
          </a:r>
          <a:r>
            <a:rPr kumimoji="1" lang="ja-JP" altLang="ja-JP" sz="1200">
              <a:solidFill>
                <a:schemeClr val="dk1"/>
              </a:solidFill>
              <a:effectLst/>
              <a:latin typeface="+mn-ea"/>
              <a:ea typeface="+mn-ea"/>
              <a:cs typeface="+mn-cs"/>
            </a:rPr>
            <a:t>円高い水準にある。</a:t>
          </a:r>
          <a:endParaRPr lang="ja-JP" altLang="ja-JP" sz="1200">
            <a:effectLst/>
            <a:latin typeface="+mn-ea"/>
            <a:ea typeface="+mn-ea"/>
          </a:endParaRPr>
        </a:p>
        <a:p>
          <a:r>
            <a:rPr kumimoji="1" lang="ja-JP" altLang="ja-JP" sz="1200">
              <a:solidFill>
                <a:schemeClr val="dk1"/>
              </a:solidFill>
              <a:effectLst/>
              <a:latin typeface="+mn-ea"/>
              <a:ea typeface="+mn-ea"/>
              <a:cs typeface="+mn-cs"/>
            </a:rPr>
            <a:t>人件費をはじめ、物件費、</a:t>
          </a:r>
          <a:r>
            <a:rPr kumimoji="1" lang="ja-JP" altLang="en-US" sz="1200">
              <a:solidFill>
                <a:schemeClr val="dk1"/>
              </a:solidFill>
              <a:effectLst/>
              <a:latin typeface="+mn-ea"/>
              <a:ea typeface="+mn-ea"/>
              <a:cs typeface="+mn-cs"/>
            </a:rPr>
            <a:t>維持補修費、</a:t>
          </a:r>
          <a:r>
            <a:rPr kumimoji="1" lang="ja-JP" altLang="ja-JP" sz="1200">
              <a:solidFill>
                <a:schemeClr val="dk1"/>
              </a:solidFill>
              <a:effectLst/>
              <a:latin typeface="+mn-ea"/>
              <a:ea typeface="+mn-ea"/>
              <a:cs typeface="+mn-cs"/>
            </a:rPr>
            <a:t>普通建設事業費、公債費など、多くの項目において住民一人当たりの金額が類似団体平均を上回っている。これは主に保育所・生涯学習施設・高齢者施設などの施設運営を直営で行っているためである。今後は、民間でも実施可能な部分については、指定管理者制度の導入などによる委託化を検討するとともに、施設の統廃合なども進め、コストの低減を図っていく。</a:t>
          </a:r>
          <a:endParaRPr lang="ja-JP" altLang="ja-JP" sz="1200">
            <a:effectLst/>
            <a:latin typeface="+mn-ea"/>
            <a:ea typeface="+mn-ea"/>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10,298
10,202
188.15
10,794,004
10,045,009
456,232
5,059,953
4,031,976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148844</xdr:rowOff>
    </xdr:from>
    <xdr:to>
      <xdr:col>24</xdr:col>
      <xdr:colOff>62865</xdr:colOff>
      <xdr:row>38</xdr:row>
      <xdr:rowOff>113792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20894"/>
          <a:ext cx="1270" cy="1507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117619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3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113792</xdr:rowOff>
    </xdr:from>
    <xdr:to>
      <xdr:col>24</xdr:col>
      <xdr:colOff>152400</xdr:colOff>
      <xdr:row>38</xdr:row>
      <xdr:rowOff>113792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28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95521</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96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148844</xdr:rowOff>
    </xdr:from>
    <xdr:to>
      <xdr:col>24</xdr:col>
      <xdr:colOff>152400</xdr:colOff>
      <xdr:row>29</xdr:row>
      <xdr:rowOff>148844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20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9398</xdr:rowOff>
    </xdr:from>
    <xdr:to>
      <xdr:col>24</xdr:col>
      <xdr:colOff>63500</xdr:colOff>
      <xdr:row>37</xdr:row>
      <xdr:rowOff>64453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53048"/>
          <a:ext cx="838200" cy="5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152925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822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130048</xdr:rowOff>
    </xdr:from>
    <xdr:to>
      <xdr:col>24</xdr:col>
      <xdr:colOff>114300</xdr:colOff>
      <xdr:row>36</xdr:row>
      <xdr:rowOff>60198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3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64453</xdr:rowOff>
    </xdr:from>
    <xdr:to>
      <xdr:col>19</xdr:col>
      <xdr:colOff>177800</xdr:colOff>
      <xdr:row>37</xdr:row>
      <xdr:rowOff>109220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408103"/>
          <a:ext cx="889000" cy="44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163957</xdr:rowOff>
    </xdr:from>
    <xdr:to>
      <xdr:col>20</xdr:col>
      <xdr:colOff>38100</xdr:colOff>
      <xdr:row>36</xdr:row>
      <xdr:rowOff>94107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110634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3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48070</xdr:rowOff>
    </xdr:from>
    <xdr:to>
      <xdr:col>15</xdr:col>
      <xdr:colOff>50800</xdr:colOff>
      <xdr:row>37</xdr:row>
      <xdr:rowOff>109220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220270"/>
          <a:ext cx="889000" cy="23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24130</xdr:rowOff>
    </xdr:from>
    <xdr:to>
      <xdr:col>15</xdr:col>
      <xdr:colOff>101600</xdr:colOff>
      <xdr:row>36</xdr:row>
      <xdr:rowOff>125730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142257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7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48070</xdr:rowOff>
    </xdr:from>
    <xdr:to>
      <xdr:col>10</xdr:col>
      <xdr:colOff>114300</xdr:colOff>
      <xdr:row>36</xdr:row>
      <xdr:rowOff>52260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20270"/>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25654</xdr:rowOff>
    </xdr:from>
    <xdr:to>
      <xdr:col>10</xdr:col>
      <xdr:colOff>165100</xdr:colOff>
      <xdr:row>36</xdr:row>
      <xdr:rowOff>127254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118381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9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134620</xdr:rowOff>
    </xdr:from>
    <xdr:to>
      <xdr:col>6</xdr:col>
      <xdr:colOff>38100</xdr:colOff>
      <xdr:row>36</xdr:row>
      <xdr:rowOff>64770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3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81297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130048</xdr:rowOff>
    </xdr:from>
    <xdr:to>
      <xdr:col>24</xdr:col>
      <xdr:colOff>114300</xdr:colOff>
      <xdr:row>37</xdr:row>
      <xdr:rowOff>60198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30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108475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80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13653</xdr:rowOff>
    </xdr:from>
    <xdr:to>
      <xdr:col>20</xdr:col>
      <xdr:colOff>38100</xdr:colOff>
      <xdr:row>37</xdr:row>
      <xdr:rowOff>115253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5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106380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450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58420</xdr:rowOff>
    </xdr:from>
    <xdr:to>
      <xdr:col>15</xdr:col>
      <xdr:colOff>101600</xdr:colOff>
      <xdr:row>37</xdr:row>
      <xdr:rowOff>160020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0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151147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9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168720</xdr:rowOff>
    </xdr:from>
    <xdr:to>
      <xdr:col>10</xdr:col>
      <xdr:colOff>165100</xdr:colOff>
      <xdr:row>36</xdr:row>
      <xdr:rowOff>98870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6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115397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94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1460</xdr:rowOff>
    </xdr:from>
    <xdr:to>
      <xdr:col>6</xdr:col>
      <xdr:colOff>38100</xdr:colOff>
      <xdr:row>36</xdr:row>
      <xdr:rowOff>103060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7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94187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26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134138</xdr:rowOff>
    </xdr:from>
    <xdr:to>
      <xdr:col>24</xdr:col>
      <xdr:colOff>62865</xdr:colOff>
      <xdr:row>57</xdr:row>
      <xdr:rowOff>157607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6638"/>
          <a:ext cx="1270" cy="1223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161434</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3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157607</xdr:rowOff>
    </xdr:from>
    <xdr:to>
      <xdr:col>24</xdr:col>
      <xdr:colOff>152400</xdr:colOff>
      <xdr:row>57</xdr:row>
      <xdr:rowOff>157607</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30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80815</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1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381,460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134138</xdr:rowOff>
    </xdr:from>
    <xdr:to>
      <xdr:col>24</xdr:col>
      <xdr:colOff>152400</xdr:colOff>
      <xdr:row>50</xdr:row>
      <xdr:rowOff>134138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6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52855</xdr:rowOff>
    </xdr:from>
    <xdr:to>
      <xdr:col>24</xdr:col>
      <xdr:colOff>63500</xdr:colOff>
      <xdr:row>56</xdr:row>
      <xdr:rowOff>55407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139705"/>
          <a:ext cx="838200" cy="516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116271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460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137844</xdr:rowOff>
    </xdr:from>
    <xdr:to>
      <xdr:col>24</xdr:col>
      <xdr:colOff>114300</xdr:colOff>
      <xdr:row>56</xdr:row>
      <xdr:rowOff>67994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56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55407</xdr:rowOff>
    </xdr:from>
    <xdr:to>
      <xdr:col>19</xdr:col>
      <xdr:colOff>177800</xdr:colOff>
      <xdr:row>57</xdr:row>
      <xdr:rowOff>4856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656607"/>
          <a:ext cx="889000" cy="12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154984</xdr:rowOff>
    </xdr:from>
    <xdr:to>
      <xdr:col>20</xdr:col>
      <xdr:colOff>38100</xdr:colOff>
      <xdr:row>56</xdr:row>
      <xdr:rowOff>85134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58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101661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359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119054</xdr:rowOff>
    </xdr:from>
    <xdr:to>
      <xdr:col>15</xdr:col>
      <xdr:colOff>50800</xdr:colOff>
      <xdr:row>57</xdr:row>
      <xdr:rowOff>4856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205904"/>
          <a:ext cx="889000" cy="571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165214</xdr:rowOff>
    </xdr:from>
    <xdr:to>
      <xdr:col>15</xdr:col>
      <xdr:colOff>101600</xdr:colOff>
      <xdr:row>56</xdr:row>
      <xdr:rowOff>95364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59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111891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370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119054</xdr:rowOff>
    </xdr:from>
    <xdr:to>
      <xdr:col>10</xdr:col>
      <xdr:colOff>114300</xdr:colOff>
      <xdr:row>54</xdr:row>
      <xdr:rowOff>93706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205904"/>
          <a:ext cx="889000" cy="146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53</xdr:row>
      <xdr:rowOff>153136</xdr:rowOff>
    </xdr:from>
    <xdr:to>
      <xdr:col>10</xdr:col>
      <xdr:colOff>165100</xdr:colOff>
      <xdr:row>54</xdr:row>
      <xdr:rowOff>83286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23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74413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33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84934</xdr:rowOff>
    </xdr:from>
    <xdr:to>
      <xdr:col>6</xdr:col>
      <xdr:colOff>38100</xdr:colOff>
      <xdr:row>57</xdr:row>
      <xdr:rowOff>15084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8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6211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778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2055</xdr:rowOff>
    </xdr:from>
    <xdr:to>
      <xdr:col>24</xdr:col>
      <xdr:colOff>114300</xdr:colOff>
      <xdr:row>53</xdr:row>
      <xdr:rowOff>103655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0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24932</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8940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4607</xdr:rowOff>
    </xdr:from>
    <xdr:to>
      <xdr:col>20</xdr:col>
      <xdr:colOff>38100</xdr:colOff>
      <xdr:row>56</xdr:row>
      <xdr:rowOff>106207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05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97334</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698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125506</xdr:rowOff>
    </xdr:from>
    <xdr:to>
      <xdr:col>15</xdr:col>
      <xdr:colOff>101600</xdr:colOff>
      <xdr:row>57</xdr:row>
      <xdr:rowOff>55656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2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46783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819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68254</xdr:rowOff>
    </xdr:from>
    <xdr:to>
      <xdr:col>10</xdr:col>
      <xdr:colOff>165100</xdr:colOff>
      <xdr:row>53</xdr:row>
      <xdr:rowOff>169854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155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14931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930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42906</xdr:rowOff>
    </xdr:from>
    <xdr:to>
      <xdr:col>6</xdr:col>
      <xdr:colOff>38100</xdr:colOff>
      <xdr:row>54</xdr:row>
      <xdr:rowOff>144506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30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161033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076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124798</xdr:rowOff>
    </xdr:from>
    <xdr:to>
      <xdr:col>24</xdr:col>
      <xdr:colOff>62865</xdr:colOff>
      <xdr:row>78</xdr:row>
      <xdr:rowOff>87590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26298"/>
          <a:ext cx="1270" cy="1334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91417</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64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87590</xdr:rowOff>
    </xdr:from>
    <xdr:to>
      <xdr:col>24</xdr:col>
      <xdr:colOff>152400</xdr:colOff>
      <xdr:row>78</xdr:row>
      <xdr:rowOff>87590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60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71475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01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259,369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124798</xdr:rowOff>
    </xdr:from>
    <xdr:to>
      <xdr:col>24</xdr:col>
      <xdr:colOff>152400</xdr:colOff>
      <xdr:row>70</xdr:row>
      <xdr:rowOff>124798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2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156115</xdr:rowOff>
    </xdr:from>
    <xdr:to>
      <xdr:col>24</xdr:col>
      <xdr:colOff>63500</xdr:colOff>
      <xdr:row>75</xdr:row>
      <xdr:rowOff>76781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671965"/>
          <a:ext cx="838200" cy="26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69798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285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91371</xdr:rowOff>
    </xdr:from>
    <xdr:to>
      <xdr:col>24</xdr:col>
      <xdr:colOff>114300</xdr:colOff>
      <xdr:row>76</xdr:row>
      <xdr:rowOff>21521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50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76781</xdr:rowOff>
    </xdr:from>
    <xdr:to>
      <xdr:col>19</xdr:col>
      <xdr:colOff>177800</xdr:colOff>
      <xdr:row>75</xdr:row>
      <xdr:rowOff>139536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935531"/>
          <a:ext cx="889000" cy="6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61708</xdr:rowOff>
    </xdr:from>
    <xdr:to>
      <xdr:col>20</xdr:col>
      <xdr:colOff>38100</xdr:colOff>
      <xdr:row>76</xdr:row>
      <xdr:rowOff>163308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9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154435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84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139536</xdr:rowOff>
    </xdr:from>
    <xdr:to>
      <xdr:col>15</xdr:col>
      <xdr:colOff>50800</xdr:colOff>
      <xdr:row>76</xdr:row>
      <xdr:rowOff>129206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998286"/>
          <a:ext cx="889000" cy="16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109583</xdr:rowOff>
    </xdr:from>
    <xdr:to>
      <xdr:col>15</xdr:col>
      <xdr:colOff>101600</xdr:colOff>
      <xdr:row>76</xdr:row>
      <xdr:rowOff>39734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683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30859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61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129206</xdr:rowOff>
    </xdr:from>
    <xdr:to>
      <xdr:col>10</xdr:col>
      <xdr:colOff>114300</xdr:colOff>
      <xdr:row>76</xdr:row>
      <xdr:rowOff>153394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159406"/>
          <a:ext cx="889000" cy="24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45389</xdr:rowOff>
    </xdr:from>
    <xdr:to>
      <xdr:col>10</xdr:col>
      <xdr:colOff>165100</xdr:colOff>
      <xdr:row>77</xdr:row>
      <xdr:rowOff>146989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138116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39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59226</xdr:rowOff>
    </xdr:from>
    <xdr:to>
      <xdr:col>6</xdr:col>
      <xdr:colOff>38100</xdr:colOff>
      <xdr:row>77</xdr:row>
      <xdr:rowOff>160826</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6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151953</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53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105315</xdr:rowOff>
    </xdr:from>
    <xdr:to>
      <xdr:col>24</xdr:col>
      <xdr:colOff>114300</xdr:colOff>
      <xdr:row>74</xdr:row>
      <xdr:rowOff>35465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621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128192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472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25981</xdr:rowOff>
    </xdr:from>
    <xdr:to>
      <xdr:col>20</xdr:col>
      <xdr:colOff>38100</xdr:colOff>
      <xdr:row>75</xdr:row>
      <xdr:rowOff>127581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84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144108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659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88736</xdr:rowOff>
    </xdr:from>
    <xdr:to>
      <xdr:col>15</xdr:col>
      <xdr:colOff>101600</xdr:colOff>
      <xdr:row>76</xdr:row>
      <xdr:rowOff>18886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47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35413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2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78406</xdr:rowOff>
    </xdr:from>
    <xdr:to>
      <xdr:col>10</xdr:col>
      <xdr:colOff>165100</xdr:colOff>
      <xdr:row>77</xdr:row>
      <xdr:rowOff>8556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0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25083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883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102594</xdr:rowOff>
    </xdr:from>
    <xdr:to>
      <xdr:col>6</xdr:col>
      <xdr:colOff>38100</xdr:colOff>
      <xdr:row>77</xdr:row>
      <xdr:rowOff>32744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32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49272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908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168819</xdr:rowOff>
    </xdr:from>
    <xdr:to>
      <xdr:col>24</xdr:col>
      <xdr:colOff>62865</xdr:colOff>
      <xdr:row>99</xdr:row>
      <xdr:rowOff>99575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599319"/>
          <a:ext cx="1270" cy="1473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103402</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07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99575</xdr:rowOff>
    </xdr:from>
    <xdr:to>
      <xdr:col>24</xdr:col>
      <xdr:colOff>152400</xdr:colOff>
      <xdr:row>99</xdr:row>
      <xdr:rowOff>99575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073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115496</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74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168819</xdr:rowOff>
    </xdr:from>
    <xdr:to>
      <xdr:col>24</xdr:col>
      <xdr:colOff>152400</xdr:colOff>
      <xdr:row>90</xdr:row>
      <xdr:rowOff>168819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599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97464</xdr:rowOff>
    </xdr:from>
    <xdr:to>
      <xdr:col>24</xdr:col>
      <xdr:colOff>63500</xdr:colOff>
      <xdr:row>96</xdr:row>
      <xdr:rowOff>168689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556664"/>
          <a:ext cx="838200" cy="71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10014</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40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31587</xdr:rowOff>
    </xdr:from>
    <xdr:to>
      <xdr:col>24</xdr:col>
      <xdr:colOff>114300</xdr:colOff>
      <xdr:row>97</xdr:row>
      <xdr:rowOff>133187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6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81624</xdr:rowOff>
    </xdr:from>
    <xdr:to>
      <xdr:col>19</xdr:col>
      <xdr:colOff>177800</xdr:colOff>
      <xdr:row>96</xdr:row>
      <xdr:rowOff>97464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540824"/>
          <a:ext cx="889000" cy="15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54611</xdr:rowOff>
    </xdr:from>
    <xdr:to>
      <xdr:col>20</xdr:col>
      <xdr:colOff>38100</xdr:colOff>
      <xdr:row>97</xdr:row>
      <xdr:rowOff>156211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68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147338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77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121510</xdr:rowOff>
    </xdr:from>
    <xdr:to>
      <xdr:col>15</xdr:col>
      <xdr:colOff>50800</xdr:colOff>
      <xdr:row>96</xdr:row>
      <xdr:rowOff>81624</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019300" y="16409260"/>
          <a:ext cx="889000" cy="13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66399</xdr:rowOff>
    </xdr:from>
    <xdr:to>
      <xdr:col>15</xdr:col>
      <xdr:colOff>101600</xdr:colOff>
      <xdr:row>97</xdr:row>
      <xdr:rowOff>167999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6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159126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78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121510</xdr:rowOff>
    </xdr:from>
    <xdr:to>
      <xdr:col>10</xdr:col>
      <xdr:colOff>114300</xdr:colOff>
      <xdr:row>96</xdr:row>
      <xdr:rowOff>170093</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409260"/>
          <a:ext cx="889000" cy="22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156815</xdr:rowOff>
    </xdr:from>
    <xdr:to>
      <xdr:col>10</xdr:col>
      <xdr:colOff>165100</xdr:colOff>
      <xdr:row>98</xdr:row>
      <xdr:rowOff>86965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7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78092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880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11035</xdr:rowOff>
    </xdr:from>
    <xdr:to>
      <xdr:col>6</xdr:col>
      <xdr:colOff>38100</xdr:colOff>
      <xdr:row>98</xdr:row>
      <xdr:rowOff>112635</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1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103762</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90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117889</xdr:rowOff>
    </xdr:from>
    <xdr:to>
      <xdr:col>24</xdr:col>
      <xdr:colOff>114300</xdr:colOff>
      <xdr:row>97</xdr:row>
      <xdr:rowOff>48039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57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140766</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42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46664</xdr:rowOff>
    </xdr:from>
    <xdr:to>
      <xdr:col>20</xdr:col>
      <xdr:colOff>38100</xdr:colOff>
      <xdr:row>96</xdr:row>
      <xdr:rowOff>148264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50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164791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28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30824</xdr:rowOff>
    </xdr:from>
    <xdr:to>
      <xdr:col>15</xdr:col>
      <xdr:colOff>101600</xdr:colOff>
      <xdr:row>96</xdr:row>
      <xdr:rowOff>132424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49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148951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265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70710</xdr:rowOff>
    </xdr:from>
    <xdr:to>
      <xdr:col>10</xdr:col>
      <xdr:colOff>165100</xdr:colOff>
      <xdr:row>96</xdr:row>
      <xdr:rowOff>860</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35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17387</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133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119293</xdr:rowOff>
    </xdr:from>
    <xdr:to>
      <xdr:col>6</xdr:col>
      <xdr:colOff>38100</xdr:colOff>
      <xdr:row>97</xdr:row>
      <xdr:rowOff>49443</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57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65970</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35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254</xdr:rowOff>
    </xdr:from>
    <xdr:to>
      <xdr:col>54</xdr:col>
      <xdr:colOff>189865</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315204"/>
          <a:ext cx="127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118381</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09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254</xdr:rowOff>
    </xdr:from>
    <xdr:to>
      <xdr:col>55</xdr:col>
      <xdr:colOff>88900</xdr:colOff>
      <xdr:row>31</xdr:row>
      <xdr:rowOff>254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31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47312</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195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24435</xdr:rowOff>
    </xdr:from>
    <xdr:to>
      <xdr:col>55</xdr:col>
      <xdr:colOff>50800</xdr:colOff>
      <xdr:row>37</xdr:row>
      <xdr:rowOff>126035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6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46381</xdr:rowOff>
    </xdr:from>
    <xdr:to>
      <xdr:col>50</xdr:col>
      <xdr:colOff>165100</xdr:colOff>
      <xdr:row>37</xdr:row>
      <xdr:rowOff>147981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164508</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65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70155</xdr:rowOff>
    </xdr:from>
    <xdr:to>
      <xdr:col>46</xdr:col>
      <xdr:colOff>38100</xdr:colOff>
      <xdr:row>38</xdr:row>
      <xdr:rowOff>305</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4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16832</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89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111303</xdr:rowOff>
    </xdr:from>
    <xdr:to>
      <xdr:col>41</xdr:col>
      <xdr:colOff>101600</xdr:colOff>
      <xdr:row>37</xdr:row>
      <xdr:rowOff>41453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28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57980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058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100787</xdr:rowOff>
    </xdr:from>
    <xdr:to>
      <xdr:col>36</xdr:col>
      <xdr:colOff>165100</xdr:colOff>
      <xdr:row>37</xdr:row>
      <xdr:rowOff>30937</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7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47464</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048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27956</xdr:rowOff>
    </xdr:from>
    <xdr:to>
      <xdr:col>54</xdr:col>
      <xdr:colOff>189865</xdr:colOff>
      <xdr:row>58</xdr:row>
      <xdr:rowOff>87904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943356"/>
          <a:ext cx="1270" cy="1088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91731</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3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87904</xdr:rowOff>
    </xdr:from>
    <xdr:to>
      <xdr:col>55</xdr:col>
      <xdr:colOff>88900</xdr:colOff>
      <xdr:row>58</xdr:row>
      <xdr:rowOff>87904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32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146083</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718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249,441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27956</xdr:rowOff>
    </xdr:from>
    <xdr:to>
      <xdr:col>55</xdr:col>
      <xdr:colOff>88900</xdr:colOff>
      <xdr:row>52</xdr:row>
      <xdr:rowOff>27956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943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76680</xdr:rowOff>
    </xdr:from>
    <xdr:to>
      <xdr:col>55</xdr:col>
      <xdr:colOff>0</xdr:colOff>
      <xdr:row>57</xdr:row>
      <xdr:rowOff>89669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849330"/>
          <a:ext cx="838200" cy="1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46428</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190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68001</xdr:rowOff>
    </xdr:from>
    <xdr:to>
      <xdr:col>55</xdr:col>
      <xdr:colOff>50800</xdr:colOff>
      <xdr:row>57</xdr:row>
      <xdr:rowOff>169601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4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89669</xdr:rowOff>
    </xdr:from>
    <xdr:to>
      <xdr:col>50</xdr:col>
      <xdr:colOff>114300</xdr:colOff>
      <xdr:row>57</xdr:row>
      <xdr:rowOff>97350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862319"/>
          <a:ext cx="889000" cy="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79061</xdr:rowOff>
    </xdr:from>
    <xdr:to>
      <xdr:col>50</xdr:col>
      <xdr:colOff>165100</xdr:colOff>
      <xdr:row>58</xdr:row>
      <xdr:rowOff>9211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5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338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94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97350</xdr:rowOff>
    </xdr:from>
    <xdr:to>
      <xdr:col>45</xdr:col>
      <xdr:colOff>177800</xdr:colOff>
      <xdr:row>57</xdr:row>
      <xdr:rowOff>109388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870000"/>
          <a:ext cx="889000" cy="12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83262</xdr:rowOff>
    </xdr:from>
    <xdr:to>
      <xdr:col>46</xdr:col>
      <xdr:colOff>38100</xdr:colOff>
      <xdr:row>58</xdr:row>
      <xdr:rowOff>13412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4539</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948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109388</xdr:rowOff>
    </xdr:from>
    <xdr:to>
      <xdr:col>41</xdr:col>
      <xdr:colOff>50800</xdr:colOff>
      <xdr:row>57</xdr:row>
      <xdr:rowOff>134639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882038"/>
          <a:ext cx="889000" cy="25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93106</xdr:rowOff>
    </xdr:from>
    <xdr:to>
      <xdr:col>41</xdr:col>
      <xdr:colOff>101600</xdr:colOff>
      <xdr:row>58</xdr:row>
      <xdr:rowOff>23256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14383</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95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86504</xdr:rowOff>
    </xdr:from>
    <xdr:to>
      <xdr:col>36</xdr:col>
      <xdr:colOff>165100</xdr:colOff>
      <xdr:row>58</xdr:row>
      <xdr:rowOff>16654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5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7781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95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25880</xdr:rowOff>
    </xdr:from>
    <xdr:to>
      <xdr:col>55</xdr:col>
      <xdr:colOff>50800</xdr:colOff>
      <xdr:row>57</xdr:row>
      <xdr:rowOff>127480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79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48757</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64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38869</xdr:rowOff>
    </xdr:from>
    <xdr:to>
      <xdr:col>50</xdr:col>
      <xdr:colOff>165100</xdr:colOff>
      <xdr:row>57</xdr:row>
      <xdr:rowOff>140469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1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156996</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586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46550</xdr:rowOff>
    </xdr:from>
    <xdr:to>
      <xdr:col>46</xdr:col>
      <xdr:colOff>38100</xdr:colOff>
      <xdr:row>57</xdr:row>
      <xdr:rowOff>148150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81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164677</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59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58588</xdr:rowOff>
    </xdr:from>
    <xdr:to>
      <xdr:col>41</xdr:col>
      <xdr:colOff>101600</xdr:colOff>
      <xdr:row>57</xdr:row>
      <xdr:rowOff>160188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3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5265</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60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83839</xdr:rowOff>
    </xdr:from>
    <xdr:to>
      <xdr:col>36</xdr:col>
      <xdr:colOff>165100</xdr:colOff>
      <xdr:row>58</xdr:row>
      <xdr:rowOff>13989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5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30516</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63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162364</xdr:rowOff>
    </xdr:from>
    <xdr:to>
      <xdr:col>54</xdr:col>
      <xdr:colOff>189865</xdr:colOff>
      <xdr:row>79</xdr:row>
      <xdr:rowOff>51450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1992414"/>
          <a:ext cx="1270" cy="1603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55277</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99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51450</xdr:rowOff>
    </xdr:from>
    <xdr:to>
      <xdr:col>55</xdr:col>
      <xdr:colOff>88900</xdr:colOff>
      <xdr:row>79</xdr:row>
      <xdr:rowOff>51450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9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109041</xdr:rowOff>
    </xdr:from>
    <xdr:ext cx="599010"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767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151,668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162364</xdr:rowOff>
    </xdr:from>
    <xdr:to>
      <xdr:col>55</xdr:col>
      <xdr:colOff>88900</xdr:colOff>
      <xdr:row>69</xdr:row>
      <xdr:rowOff>162364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1992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152012</xdr:rowOff>
    </xdr:from>
    <xdr:to>
      <xdr:col>55</xdr:col>
      <xdr:colOff>0</xdr:colOff>
      <xdr:row>78</xdr:row>
      <xdr:rowOff>88058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182212"/>
          <a:ext cx="838200" cy="278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156887</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187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134010</xdr:rowOff>
    </xdr:from>
    <xdr:to>
      <xdr:col>55</xdr:col>
      <xdr:colOff>50800</xdr:colOff>
      <xdr:row>78</xdr:row>
      <xdr:rowOff>64160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33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135334</xdr:rowOff>
    </xdr:from>
    <xdr:to>
      <xdr:col>50</xdr:col>
      <xdr:colOff>114300</xdr:colOff>
      <xdr:row>76</xdr:row>
      <xdr:rowOff>152012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165534"/>
          <a:ext cx="889000" cy="1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52955</xdr:rowOff>
    </xdr:from>
    <xdr:to>
      <xdr:col>50</xdr:col>
      <xdr:colOff>165100</xdr:colOff>
      <xdr:row>77</xdr:row>
      <xdr:rowOff>154555</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25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145682</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34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135334</xdr:rowOff>
    </xdr:from>
    <xdr:to>
      <xdr:col>45</xdr:col>
      <xdr:colOff>177800</xdr:colOff>
      <xdr:row>76</xdr:row>
      <xdr:rowOff>142813</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165534"/>
          <a:ext cx="889000" cy="7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106502</xdr:rowOff>
    </xdr:from>
    <xdr:to>
      <xdr:col>46</xdr:col>
      <xdr:colOff>38100</xdr:colOff>
      <xdr:row>78</xdr:row>
      <xdr:rowOff>36652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3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27779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400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142813</xdr:rowOff>
    </xdr:from>
    <xdr:to>
      <xdr:col>41</xdr:col>
      <xdr:colOff>50800</xdr:colOff>
      <xdr:row>77</xdr:row>
      <xdr:rowOff>140853</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173013"/>
          <a:ext cx="889000" cy="16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51301</xdr:rowOff>
    </xdr:from>
    <xdr:to>
      <xdr:col>41</xdr:col>
      <xdr:colOff>101600</xdr:colOff>
      <xdr:row>77</xdr:row>
      <xdr:rowOff>152901</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2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144028</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34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6583</xdr:rowOff>
    </xdr:from>
    <xdr:to>
      <xdr:col>36</xdr:col>
      <xdr:colOff>165100</xdr:colOff>
      <xdr:row>78</xdr:row>
      <xdr:rowOff>108183</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379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99310</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47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37258</xdr:rowOff>
    </xdr:from>
    <xdr:to>
      <xdr:col>55</xdr:col>
      <xdr:colOff>50800</xdr:colOff>
      <xdr:row>78</xdr:row>
      <xdr:rowOff>138858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410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15685</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388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101212</xdr:rowOff>
    </xdr:from>
    <xdr:to>
      <xdr:col>50</xdr:col>
      <xdr:colOff>165100</xdr:colOff>
      <xdr:row>77</xdr:row>
      <xdr:rowOff>31362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13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47889</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90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84534</xdr:rowOff>
    </xdr:from>
    <xdr:to>
      <xdr:col>46</xdr:col>
      <xdr:colOff>38100</xdr:colOff>
      <xdr:row>77</xdr:row>
      <xdr:rowOff>14684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11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31212</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889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92013</xdr:rowOff>
    </xdr:from>
    <xdr:to>
      <xdr:col>41</xdr:col>
      <xdr:colOff>101600</xdr:colOff>
      <xdr:row>77</xdr:row>
      <xdr:rowOff>22163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12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38690</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89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90053</xdr:rowOff>
    </xdr:from>
    <xdr:to>
      <xdr:col>36</xdr:col>
      <xdr:colOff>165100</xdr:colOff>
      <xdr:row>78</xdr:row>
      <xdr:rowOff>20203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29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36730</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3066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153943</xdr:rowOff>
    </xdr:from>
    <xdr:to>
      <xdr:col>54</xdr:col>
      <xdr:colOff>189865</xdr:colOff>
      <xdr:row>98</xdr:row>
      <xdr:rowOff>115715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755893"/>
          <a:ext cx="1270" cy="1161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119542</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2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115715</xdr:rowOff>
    </xdr:from>
    <xdr:to>
      <xdr:col>55</xdr:col>
      <xdr:colOff>88900</xdr:colOff>
      <xdr:row>98</xdr:row>
      <xdr:rowOff>115715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17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100620</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531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153943</xdr:rowOff>
    </xdr:from>
    <xdr:to>
      <xdr:col>55</xdr:col>
      <xdr:colOff>88900</xdr:colOff>
      <xdr:row>91</xdr:row>
      <xdr:rowOff>153943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755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47059</xdr:rowOff>
    </xdr:from>
    <xdr:to>
      <xdr:col>55</xdr:col>
      <xdr:colOff>0</xdr:colOff>
      <xdr:row>97</xdr:row>
      <xdr:rowOff>14286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506259"/>
          <a:ext cx="838200" cy="138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27026</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657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48599</xdr:rowOff>
    </xdr:from>
    <xdr:to>
      <xdr:col>55</xdr:col>
      <xdr:colOff>50800</xdr:colOff>
      <xdr:row>97</xdr:row>
      <xdr:rowOff>150199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7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47059</xdr:rowOff>
    </xdr:from>
    <xdr:to>
      <xdr:col>50</xdr:col>
      <xdr:colOff>114300</xdr:colOff>
      <xdr:row>97</xdr:row>
      <xdr:rowOff>20873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506259"/>
          <a:ext cx="889000" cy="14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27853</xdr:rowOff>
    </xdr:from>
    <xdr:to>
      <xdr:col>50</xdr:col>
      <xdr:colOff>165100</xdr:colOff>
      <xdr:row>97</xdr:row>
      <xdr:rowOff>129453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5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120580</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751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8880</xdr:rowOff>
    </xdr:from>
    <xdr:to>
      <xdr:col>45</xdr:col>
      <xdr:colOff>177800</xdr:colOff>
      <xdr:row>97</xdr:row>
      <xdr:rowOff>20873</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639530"/>
          <a:ext cx="889000" cy="11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68245</xdr:rowOff>
    </xdr:from>
    <xdr:to>
      <xdr:col>46</xdr:col>
      <xdr:colOff>38100</xdr:colOff>
      <xdr:row>97</xdr:row>
      <xdr:rowOff>169845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9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160972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79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165813</xdr:rowOff>
    </xdr:from>
    <xdr:to>
      <xdr:col>41</xdr:col>
      <xdr:colOff>50800</xdr:colOff>
      <xdr:row>97</xdr:row>
      <xdr:rowOff>8880</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625013"/>
          <a:ext cx="889000" cy="1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79253</xdr:rowOff>
    </xdr:from>
    <xdr:to>
      <xdr:col>41</xdr:col>
      <xdr:colOff>101600</xdr:colOff>
      <xdr:row>98</xdr:row>
      <xdr:rowOff>9403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70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530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80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56195</xdr:rowOff>
    </xdr:from>
    <xdr:to>
      <xdr:col>36</xdr:col>
      <xdr:colOff>165100</xdr:colOff>
      <xdr:row>97</xdr:row>
      <xdr:rowOff>157795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8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148922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77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134936</xdr:rowOff>
    </xdr:from>
    <xdr:to>
      <xdr:col>55</xdr:col>
      <xdr:colOff>50800</xdr:colOff>
      <xdr:row>97</xdr:row>
      <xdr:rowOff>65086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59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157813</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445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167709</xdr:rowOff>
    </xdr:from>
    <xdr:to>
      <xdr:col>50</xdr:col>
      <xdr:colOff>165100</xdr:colOff>
      <xdr:row>96</xdr:row>
      <xdr:rowOff>97859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45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114386</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39795" y="16230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141523</xdr:rowOff>
    </xdr:from>
    <xdr:to>
      <xdr:col>46</xdr:col>
      <xdr:colOff>38100</xdr:colOff>
      <xdr:row>97</xdr:row>
      <xdr:rowOff>71673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60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88200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37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129530</xdr:rowOff>
    </xdr:from>
    <xdr:to>
      <xdr:col>41</xdr:col>
      <xdr:colOff>101600</xdr:colOff>
      <xdr:row>97</xdr:row>
      <xdr:rowOff>59680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58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76207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36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115013</xdr:rowOff>
    </xdr:from>
    <xdr:to>
      <xdr:col>36</xdr:col>
      <xdr:colOff>165100</xdr:colOff>
      <xdr:row>97</xdr:row>
      <xdr:rowOff>45163</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57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61690</xdr:rowOff>
    </xdr:from>
    <xdr:ext cx="599010"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672795" y="1634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53501</xdr:rowOff>
    </xdr:from>
    <xdr:to>
      <xdr:col>85</xdr:col>
      <xdr:colOff>126364</xdr:colOff>
      <xdr:row>39</xdr:row>
      <xdr:rowOff>127813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368451"/>
          <a:ext cx="1269" cy="1445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131640</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81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127813</xdr:rowOff>
    </xdr:from>
    <xdr:to>
      <xdr:col>86</xdr:col>
      <xdr:colOff>25400</xdr:colOff>
      <xdr:row>39</xdr:row>
      <xdr:rowOff>127813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81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178</xdr:rowOff>
    </xdr:from>
    <xdr:ext cx="599010"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143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106,779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53501</xdr:rowOff>
    </xdr:from>
    <xdr:to>
      <xdr:col>86</xdr:col>
      <xdr:colOff>25400</xdr:colOff>
      <xdr:row>31</xdr:row>
      <xdr:rowOff>53501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368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141300</xdr:rowOff>
    </xdr:from>
    <xdr:to>
      <xdr:col>85</xdr:col>
      <xdr:colOff>127000</xdr:colOff>
      <xdr:row>39</xdr:row>
      <xdr:rowOff>90404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5481300" y="6656400"/>
          <a:ext cx="838200" cy="120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85684</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429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62807</xdr:rowOff>
    </xdr:from>
    <xdr:to>
      <xdr:col>85</xdr:col>
      <xdr:colOff>177800</xdr:colOff>
      <xdr:row>38</xdr:row>
      <xdr:rowOff>164407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57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141300</xdr:rowOff>
    </xdr:from>
    <xdr:to>
      <xdr:col>81</xdr:col>
      <xdr:colOff>50800</xdr:colOff>
      <xdr:row>39</xdr:row>
      <xdr:rowOff>117526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4592300" y="6656400"/>
          <a:ext cx="889000" cy="147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92868</xdr:rowOff>
    </xdr:from>
    <xdr:to>
      <xdr:col>81</xdr:col>
      <xdr:colOff>101600</xdr:colOff>
      <xdr:row>39</xdr:row>
      <xdr:rowOff>23018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60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14145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700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94698</xdr:rowOff>
    </xdr:from>
    <xdr:to>
      <xdr:col>76</xdr:col>
      <xdr:colOff>114300</xdr:colOff>
      <xdr:row>39</xdr:row>
      <xdr:rowOff>117526</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3703300" y="6781248"/>
          <a:ext cx="889000" cy="22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91366</xdr:rowOff>
    </xdr:from>
    <xdr:to>
      <xdr:col>76</xdr:col>
      <xdr:colOff>165100</xdr:colOff>
      <xdr:row>39</xdr:row>
      <xdr:rowOff>21516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60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38043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38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94486</xdr:rowOff>
    </xdr:from>
    <xdr:to>
      <xdr:col>71</xdr:col>
      <xdr:colOff>177800</xdr:colOff>
      <xdr:row>39</xdr:row>
      <xdr:rowOff>94698</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2814300" y="6781036"/>
          <a:ext cx="889000" cy="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44960</xdr:rowOff>
    </xdr:from>
    <xdr:to>
      <xdr:col>72</xdr:col>
      <xdr:colOff>38100</xdr:colOff>
      <xdr:row>38</xdr:row>
      <xdr:rowOff>146560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56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163087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33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64913</xdr:rowOff>
    </xdr:from>
    <xdr:to>
      <xdr:col>67</xdr:col>
      <xdr:colOff>101600</xdr:colOff>
      <xdr:row>38</xdr:row>
      <xdr:rowOff>166513</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58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11590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35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39604</xdr:rowOff>
    </xdr:from>
    <xdr:to>
      <xdr:col>85</xdr:col>
      <xdr:colOff>177800</xdr:colOff>
      <xdr:row>39</xdr:row>
      <xdr:rowOff>141204</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72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125981</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64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90500</xdr:rowOff>
    </xdr:from>
    <xdr:to>
      <xdr:col>81</xdr:col>
      <xdr:colOff>101600</xdr:colOff>
      <xdr:row>39</xdr:row>
      <xdr:rowOff>20650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6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37177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380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66726</xdr:rowOff>
    </xdr:from>
    <xdr:to>
      <xdr:col>76</xdr:col>
      <xdr:colOff>165100</xdr:colOff>
      <xdr:row>39</xdr:row>
      <xdr:rowOff>168326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75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159453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84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43898</xdr:rowOff>
    </xdr:from>
    <xdr:to>
      <xdr:col>72</xdr:col>
      <xdr:colOff>38100</xdr:colOff>
      <xdr:row>39</xdr:row>
      <xdr:rowOff>145498</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73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136625</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823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43686</xdr:rowOff>
    </xdr:from>
    <xdr:to>
      <xdr:col>67</xdr:col>
      <xdr:colOff>101600</xdr:colOff>
      <xdr:row>39</xdr:row>
      <xdr:rowOff>145286</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73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136413</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82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14181</xdr:rowOff>
    </xdr:from>
    <xdr:to>
      <xdr:col>85</xdr:col>
      <xdr:colOff>126364</xdr:colOff>
      <xdr:row>57</xdr:row>
      <xdr:rowOff>141767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758131"/>
          <a:ext cx="1269" cy="115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145594</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991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141767</xdr:rowOff>
    </xdr:from>
    <xdr:to>
      <xdr:col>86</xdr:col>
      <xdr:colOff>25400</xdr:colOff>
      <xdr:row>57</xdr:row>
      <xdr:rowOff>141767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9914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132308</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533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14181</xdr:rowOff>
    </xdr:from>
    <xdr:to>
      <xdr:col>86</xdr:col>
      <xdr:colOff>25400</xdr:colOff>
      <xdr:row>51</xdr:row>
      <xdr:rowOff>14181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75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97770</xdr:rowOff>
    </xdr:from>
    <xdr:to>
      <xdr:col>85</xdr:col>
      <xdr:colOff>127000</xdr:colOff>
      <xdr:row>57</xdr:row>
      <xdr:rowOff>60124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698970"/>
          <a:ext cx="838200" cy="133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67209</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96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44332</xdr:rowOff>
    </xdr:from>
    <xdr:to>
      <xdr:col>85</xdr:col>
      <xdr:colOff>177800</xdr:colOff>
      <xdr:row>56</xdr:row>
      <xdr:rowOff>145932</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45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45142</xdr:rowOff>
    </xdr:from>
    <xdr:to>
      <xdr:col>81</xdr:col>
      <xdr:colOff>50800</xdr:colOff>
      <xdr:row>57</xdr:row>
      <xdr:rowOff>60124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817792"/>
          <a:ext cx="889000" cy="1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94076</xdr:rowOff>
    </xdr:from>
    <xdr:to>
      <xdr:col>81</xdr:col>
      <xdr:colOff>101600</xdr:colOff>
      <xdr:row>57</xdr:row>
      <xdr:rowOff>24226</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9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40753</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47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45142</xdr:rowOff>
    </xdr:from>
    <xdr:to>
      <xdr:col>76</xdr:col>
      <xdr:colOff>114300</xdr:colOff>
      <xdr:row>57</xdr:row>
      <xdr:rowOff>46395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817792"/>
          <a:ext cx="889000" cy="1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123610</xdr:rowOff>
    </xdr:from>
    <xdr:to>
      <xdr:col>76</xdr:col>
      <xdr:colOff>165100</xdr:colOff>
      <xdr:row>57</xdr:row>
      <xdr:rowOff>53760</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72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70287</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50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46395</xdr:rowOff>
    </xdr:from>
    <xdr:to>
      <xdr:col>71</xdr:col>
      <xdr:colOff>177800</xdr:colOff>
      <xdr:row>57</xdr:row>
      <xdr:rowOff>47359</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819045"/>
          <a:ext cx="889000" cy="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102580</xdr:rowOff>
    </xdr:from>
    <xdr:to>
      <xdr:col>72</xdr:col>
      <xdr:colOff>38100</xdr:colOff>
      <xdr:row>57</xdr:row>
      <xdr:rowOff>32730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7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49257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47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149314</xdr:rowOff>
    </xdr:from>
    <xdr:to>
      <xdr:col>67</xdr:col>
      <xdr:colOff>101600</xdr:colOff>
      <xdr:row>57</xdr:row>
      <xdr:rowOff>79464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75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95991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525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46970</xdr:rowOff>
    </xdr:from>
    <xdr:to>
      <xdr:col>85</xdr:col>
      <xdr:colOff>177800</xdr:colOff>
      <xdr:row>56</xdr:row>
      <xdr:rowOff>148570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64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25397</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626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9324</xdr:rowOff>
    </xdr:from>
    <xdr:to>
      <xdr:col>81</xdr:col>
      <xdr:colOff>101600</xdr:colOff>
      <xdr:row>57</xdr:row>
      <xdr:rowOff>110924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78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102051</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87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165792</xdr:rowOff>
    </xdr:from>
    <xdr:to>
      <xdr:col>76</xdr:col>
      <xdr:colOff>165100</xdr:colOff>
      <xdr:row>57</xdr:row>
      <xdr:rowOff>95942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76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87069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859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167045</xdr:rowOff>
    </xdr:from>
    <xdr:to>
      <xdr:col>72</xdr:col>
      <xdr:colOff>38100</xdr:colOff>
      <xdr:row>57</xdr:row>
      <xdr:rowOff>97195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76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88322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86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168009</xdr:rowOff>
    </xdr:from>
    <xdr:to>
      <xdr:col>67</xdr:col>
      <xdr:colOff>101600</xdr:colOff>
      <xdr:row>57</xdr:row>
      <xdr:rowOff>98159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76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89286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861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86564</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59514"/>
          <a:ext cx="1269" cy="1253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162492</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355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33241</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034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274,122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86564</xdr:rowOff>
    </xdr:from>
    <xdr:to>
      <xdr:col>86</xdr:col>
      <xdr:colOff>25400</xdr:colOff>
      <xdr:row>71</xdr:row>
      <xdr:rowOff>86564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59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30438</xdr:rowOff>
    </xdr:from>
    <xdr:to>
      <xdr:col>85</xdr:col>
      <xdr:colOff>127000</xdr:colOff>
      <xdr:row>78</xdr:row>
      <xdr:rowOff>110541</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232088"/>
          <a:ext cx="838200" cy="251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79942</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81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57065</xdr:rowOff>
    </xdr:from>
    <xdr:to>
      <xdr:col>85</xdr:col>
      <xdr:colOff>177800</xdr:colOff>
      <xdr:row>78</xdr:row>
      <xdr:rowOff>158665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30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134465</xdr:rowOff>
    </xdr:from>
    <xdr:to>
      <xdr:col>81</xdr:col>
      <xdr:colOff>50800</xdr:colOff>
      <xdr:row>77</xdr:row>
      <xdr:rowOff>30438</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2993215"/>
          <a:ext cx="889000" cy="238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43600</xdr:rowOff>
    </xdr:from>
    <xdr:to>
      <xdr:col>81</xdr:col>
      <xdr:colOff>101600</xdr:colOff>
      <xdr:row>78</xdr:row>
      <xdr:rowOff>145200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136327</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5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134465</xdr:rowOff>
    </xdr:from>
    <xdr:to>
      <xdr:col>76</xdr:col>
      <xdr:colOff>114300</xdr:colOff>
      <xdr:row>76</xdr:row>
      <xdr:rowOff>116717</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2993215"/>
          <a:ext cx="889000" cy="15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45983</xdr:rowOff>
    </xdr:from>
    <xdr:to>
      <xdr:col>76</xdr:col>
      <xdr:colOff>165100</xdr:colOff>
      <xdr:row>78</xdr:row>
      <xdr:rowOff>147583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19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138710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51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116717</xdr:rowOff>
    </xdr:from>
    <xdr:to>
      <xdr:col>71</xdr:col>
      <xdr:colOff>177800</xdr:colOff>
      <xdr:row>77</xdr:row>
      <xdr:rowOff>73123</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146917"/>
          <a:ext cx="889000" cy="12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17252</xdr:rowOff>
    </xdr:from>
    <xdr:to>
      <xdr:col>72</xdr:col>
      <xdr:colOff>38100</xdr:colOff>
      <xdr:row>78</xdr:row>
      <xdr:rowOff>118852</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39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109979</xdr:rowOff>
    </xdr:from>
    <xdr:ext cx="534377"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36111" y="13483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27059</xdr:rowOff>
    </xdr:from>
    <xdr:to>
      <xdr:col>67</xdr:col>
      <xdr:colOff>101600</xdr:colOff>
      <xdr:row>78</xdr:row>
      <xdr:rowOff>128659</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00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119786</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47111" y="13492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59741</xdr:rowOff>
    </xdr:from>
    <xdr:to>
      <xdr:col>85</xdr:col>
      <xdr:colOff>177800</xdr:colOff>
      <xdr:row>78</xdr:row>
      <xdr:rowOff>161341</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3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35493</xdr:rowOff>
    </xdr:from>
    <xdr:ext cx="469744"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408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151088</xdr:rowOff>
    </xdr:from>
    <xdr:to>
      <xdr:col>81</xdr:col>
      <xdr:colOff>101600</xdr:colOff>
      <xdr:row>77</xdr:row>
      <xdr:rowOff>81238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18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97765</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14111" y="1295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83665</xdr:rowOff>
    </xdr:from>
    <xdr:to>
      <xdr:col>76</xdr:col>
      <xdr:colOff>165100</xdr:colOff>
      <xdr:row>76</xdr:row>
      <xdr:rowOff>13816</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294241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30342</xdr:rowOff>
    </xdr:from>
    <xdr:ext cx="59901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292795" y="1271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65917</xdr:rowOff>
    </xdr:from>
    <xdr:to>
      <xdr:col>72</xdr:col>
      <xdr:colOff>38100</xdr:colOff>
      <xdr:row>76</xdr:row>
      <xdr:rowOff>167517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09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12594</xdr:rowOff>
    </xdr:from>
    <xdr:ext cx="534377"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436111" y="1287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22323</xdr:rowOff>
    </xdr:from>
    <xdr:to>
      <xdr:col>67</xdr:col>
      <xdr:colOff>101600</xdr:colOff>
      <xdr:row>77</xdr:row>
      <xdr:rowOff>123923</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22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140450</xdr:rowOff>
    </xdr:from>
    <xdr:ext cx="534377"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547111" y="12999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150220</xdr:rowOff>
    </xdr:from>
    <xdr:to>
      <xdr:col>85</xdr:col>
      <xdr:colOff>126364</xdr:colOff>
      <xdr:row>98</xdr:row>
      <xdr:rowOff>53412</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752170"/>
          <a:ext cx="1269" cy="1103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57239</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5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53412</xdr:rowOff>
    </xdr:from>
    <xdr:to>
      <xdr:col>86</xdr:col>
      <xdr:colOff>25400</xdr:colOff>
      <xdr:row>98</xdr:row>
      <xdr:rowOff>53412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55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96897</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52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260,199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150220</xdr:rowOff>
    </xdr:from>
    <xdr:to>
      <xdr:col>86</xdr:col>
      <xdr:colOff>25400</xdr:colOff>
      <xdr:row>91</xdr:row>
      <xdr:rowOff>150220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75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18963</xdr:rowOff>
    </xdr:from>
    <xdr:to>
      <xdr:col>85</xdr:col>
      <xdr:colOff>127000</xdr:colOff>
      <xdr:row>96</xdr:row>
      <xdr:rowOff>49563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478163"/>
          <a:ext cx="838200" cy="3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102829</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562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124402</xdr:rowOff>
    </xdr:from>
    <xdr:to>
      <xdr:col>85</xdr:col>
      <xdr:colOff>177800</xdr:colOff>
      <xdr:row>97</xdr:row>
      <xdr:rowOff>54552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8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18616</xdr:rowOff>
    </xdr:from>
    <xdr:to>
      <xdr:col>81</xdr:col>
      <xdr:colOff>50800</xdr:colOff>
      <xdr:row>96</xdr:row>
      <xdr:rowOff>18963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477816"/>
          <a:ext cx="889000" cy="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131708</xdr:rowOff>
    </xdr:from>
    <xdr:to>
      <xdr:col>81</xdr:col>
      <xdr:colOff>101600</xdr:colOff>
      <xdr:row>97</xdr:row>
      <xdr:rowOff>61858</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90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52985</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683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10892</xdr:rowOff>
    </xdr:from>
    <xdr:to>
      <xdr:col>76</xdr:col>
      <xdr:colOff>114300</xdr:colOff>
      <xdr:row>96</xdr:row>
      <xdr:rowOff>18616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470092"/>
          <a:ext cx="889000" cy="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142566</xdr:rowOff>
    </xdr:from>
    <xdr:to>
      <xdr:col>76</xdr:col>
      <xdr:colOff>165100</xdr:colOff>
      <xdr:row>97</xdr:row>
      <xdr:rowOff>72716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601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63843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69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141776</xdr:rowOff>
    </xdr:from>
    <xdr:to>
      <xdr:col>71</xdr:col>
      <xdr:colOff>177800</xdr:colOff>
      <xdr:row>96</xdr:row>
      <xdr:rowOff>10892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429526"/>
          <a:ext cx="889000" cy="40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164055</xdr:rowOff>
    </xdr:from>
    <xdr:to>
      <xdr:col>72</xdr:col>
      <xdr:colOff>38100</xdr:colOff>
      <xdr:row>97</xdr:row>
      <xdr:rowOff>94205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62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85332</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715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156786</xdr:rowOff>
    </xdr:from>
    <xdr:to>
      <xdr:col>67</xdr:col>
      <xdr:colOff>101600</xdr:colOff>
      <xdr:row>97</xdr:row>
      <xdr:rowOff>86936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6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78063</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70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170213</xdr:rowOff>
    </xdr:from>
    <xdr:to>
      <xdr:col>85</xdr:col>
      <xdr:colOff>177800</xdr:colOff>
      <xdr:row>96</xdr:row>
      <xdr:rowOff>100363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45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21640</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30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139613</xdr:rowOff>
    </xdr:from>
    <xdr:to>
      <xdr:col>81</xdr:col>
      <xdr:colOff>101600</xdr:colOff>
      <xdr:row>96</xdr:row>
      <xdr:rowOff>69763</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427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86290</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181795" y="16202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139266</xdr:rowOff>
    </xdr:from>
    <xdr:to>
      <xdr:col>76</xdr:col>
      <xdr:colOff>165100</xdr:colOff>
      <xdr:row>96</xdr:row>
      <xdr:rowOff>69416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42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85943</xdr:rowOff>
    </xdr:from>
    <xdr:ext cx="59901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292795" y="16202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131542</xdr:rowOff>
    </xdr:from>
    <xdr:to>
      <xdr:col>72</xdr:col>
      <xdr:colOff>38100</xdr:colOff>
      <xdr:row>96</xdr:row>
      <xdr:rowOff>61692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41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78219</xdr:rowOff>
    </xdr:from>
    <xdr:ext cx="59901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03795" y="16194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90976</xdr:rowOff>
    </xdr:from>
    <xdr:to>
      <xdr:col>67</xdr:col>
      <xdr:colOff>101600</xdr:colOff>
      <xdr:row>96</xdr:row>
      <xdr:rowOff>21126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37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37653</xdr:rowOff>
    </xdr:from>
    <xdr:ext cx="59901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14795" y="16153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28875</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15275"/>
          <a:ext cx="1269" cy="1139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1343</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78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147002</xdr:rowOff>
    </xdr:from>
    <xdr:ext cx="534377"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29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49,848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28875</xdr:rowOff>
    </xdr:from>
    <xdr:to>
      <xdr:col>116</xdr:col>
      <xdr:colOff>152400</xdr:colOff>
      <xdr:row>32</xdr:row>
      <xdr:rowOff>28875</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15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25629</xdr:rowOff>
    </xdr:from>
    <xdr:to>
      <xdr:col>116</xdr:col>
      <xdr:colOff>63500</xdr:colOff>
      <xdr:row>32</xdr:row>
      <xdr:rowOff>28875</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5340579"/>
          <a:ext cx="838200" cy="17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45793</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5608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67366</xdr:rowOff>
    </xdr:from>
    <xdr:to>
      <xdr:col>116</xdr:col>
      <xdr:colOff>114300</xdr:colOff>
      <xdr:row>38</xdr:row>
      <xdr:rowOff>168966</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8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31</xdr:row>
      <xdr:rowOff>25629</xdr:rowOff>
    </xdr:from>
    <xdr:to>
      <xdr:col>111</xdr:col>
      <xdr:colOff>177800</xdr:colOff>
      <xdr:row>32</xdr:row>
      <xdr:rowOff>170812</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0434300" y="5340579"/>
          <a:ext cx="889000" cy="31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65994</xdr:rowOff>
    </xdr:from>
    <xdr:to>
      <xdr:col>112</xdr:col>
      <xdr:colOff>38100</xdr:colOff>
      <xdr:row>38</xdr:row>
      <xdr:rowOff>167594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8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158721</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088428" y="667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170812</xdr:rowOff>
    </xdr:from>
    <xdr:to>
      <xdr:col>107</xdr:col>
      <xdr:colOff>50800</xdr:colOff>
      <xdr:row>38</xdr:row>
      <xdr:rowOff>134145</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19545300" y="5657212"/>
          <a:ext cx="889000" cy="992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71275</xdr:rowOff>
    </xdr:from>
    <xdr:to>
      <xdr:col>107</xdr:col>
      <xdr:colOff>101600</xdr:colOff>
      <xdr:row>39</xdr:row>
      <xdr:rowOff>1425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8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164002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6791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134145</xdr:rowOff>
    </xdr:from>
    <xdr:to>
      <xdr:col>102</xdr:col>
      <xdr:colOff>114300</xdr:colOff>
      <xdr:row>38</xdr:row>
      <xdr:rowOff>139312</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flipV="1">
          <a:off x="18656300" y="6649245"/>
          <a:ext cx="889000" cy="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82842</xdr:rowOff>
    </xdr:from>
    <xdr:to>
      <xdr:col>102</xdr:col>
      <xdr:colOff>165100</xdr:colOff>
      <xdr:row>39</xdr:row>
      <xdr:rowOff>12992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59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29519</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6017" y="63731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88878</xdr:rowOff>
    </xdr:from>
    <xdr:to>
      <xdr:col>98</xdr:col>
      <xdr:colOff>38100</xdr:colOff>
      <xdr:row>39</xdr:row>
      <xdr:rowOff>19028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60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10155</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531650" y="66967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149525</xdr:rowOff>
    </xdr:from>
    <xdr:to>
      <xdr:col>116</xdr:col>
      <xdr:colOff>114300</xdr:colOff>
      <xdr:row>32</xdr:row>
      <xdr:rowOff>79675</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546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102552</xdr:rowOff>
    </xdr:from>
    <xdr:ext cx="534377"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5417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146279</xdr:rowOff>
    </xdr:from>
    <xdr:to>
      <xdr:col>112</xdr:col>
      <xdr:colOff>38100</xdr:colOff>
      <xdr:row>31</xdr:row>
      <xdr:rowOff>76429</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528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29</xdr:row>
      <xdr:rowOff>92956</xdr:rowOff>
    </xdr:from>
    <xdr:ext cx="534377"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056111" y="5065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32</xdr:row>
      <xdr:rowOff>120012</xdr:rowOff>
    </xdr:from>
    <xdr:to>
      <xdr:col>107</xdr:col>
      <xdr:colOff>101600</xdr:colOff>
      <xdr:row>33</xdr:row>
      <xdr:rowOff>50162</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5606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31</xdr:row>
      <xdr:rowOff>66689</xdr:rowOff>
    </xdr:from>
    <xdr:ext cx="534377"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167111" y="538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83345</xdr:rowOff>
    </xdr:from>
    <xdr:to>
      <xdr:col>102</xdr:col>
      <xdr:colOff>165100</xdr:colOff>
      <xdr:row>39</xdr:row>
      <xdr:rowOff>13495</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59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4622</xdr:rowOff>
    </xdr:from>
    <xdr:ext cx="378565"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356017" y="6691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88512</xdr:rowOff>
    </xdr:from>
    <xdr:to>
      <xdr:col>98</xdr:col>
      <xdr:colOff>38100</xdr:colOff>
      <xdr:row>39</xdr:row>
      <xdr:rowOff>18662</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35188</xdr:rowOff>
    </xdr:from>
    <xdr:ext cx="313932"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99333" y="63788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mn-ea"/>
              <a:ea typeface="+mn-ea"/>
              <a:cs typeface="+mn-cs"/>
            </a:rPr>
            <a:t>総務費が住民一人当たり</a:t>
          </a:r>
          <a:r>
            <a:rPr kumimoji="1" lang="en-US" altLang="ja-JP" sz="1200" b="0" i="0" baseline="0">
              <a:solidFill>
                <a:schemeClr val="dk1"/>
              </a:solidFill>
              <a:effectLst/>
              <a:latin typeface="+mn-ea"/>
              <a:ea typeface="+mn-ea"/>
              <a:cs typeface="+mn-cs"/>
            </a:rPr>
            <a:t>267,794</a:t>
          </a:r>
          <a:r>
            <a:rPr kumimoji="1" lang="ja-JP" altLang="ja-JP" sz="1200" b="0" i="0" baseline="0">
              <a:solidFill>
                <a:schemeClr val="dk1"/>
              </a:solidFill>
              <a:effectLst/>
              <a:latin typeface="+mn-ea"/>
              <a:ea typeface="+mn-ea"/>
              <a:cs typeface="+mn-cs"/>
            </a:rPr>
            <a:t>円となっており、</a:t>
          </a:r>
          <a:r>
            <a:rPr kumimoji="1" lang="ja-JP" altLang="en-US" sz="1200" b="0" i="0" baseline="0">
              <a:solidFill>
                <a:schemeClr val="dk1"/>
              </a:solidFill>
              <a:effectLst/>
              <a:latin typeface="+mn-ea"/>
              <a:ea typeface="+mn-ea"/>
              <a:cs typeface="+mn-cs"/>
            </a:rPr>
            <a:t>前年度</a:t>
          </a:r>
          <a:r>
            <a:rPr kumimoji="1" lang="en-US" altLang="ja-JP" sz="1200" b="0" i="0" baseline="0">
              <a:solidFill>
                <a:schemeClr val="dk1"/>
              </a:solidFill>
              <a:effectLst/>
              <a:latin typeface="+mn-ea"/>
              <a:ea typeface="+mn-ea"/>
              <a:cs typeface="+mn-cs"/>
            </a:rPr>
            <a:t>135,670</a:t>
          </a:r>
          <a:r>
            <a:rPr kumimoji="1" lang="ja-JP" altLang="en-US" sz="1200" b="0" i="0" baseline="0">
              <a:solidFill>
                <a:schemeClr val="dk1"/>
              </a:solidFill>
              <a:effectLst/>
              <a:latin typeface="+mn-ea"/>
              <a:ea typeface="+mn-ea"/>
              <a:cs typeface="+mn-cs"/>
            </a:rPr>
            <a:t>円の倍の値となったが、道の駅整備に関する大型ハード事業の影響によるものである</a:t>
          </a:r>
          <a:r>
            <a:rPr kumimoji="1" lang="ja-JP" altLang="ja-JP" sz="1200" b="0" i="0" baseline="0">
              <a:solidFill>
                <a:schemeClr val="dk1"/>
              </a:solidFill>
              <a:effectLst/>
              <a:latin typeface="+mn-ea"/>
              <a:ea typeface="+mn-ea"/>
              <a:cs typeface="+mn-cs"/>
            </a:rPr>
            <a:t>。</a:t>
          </a:r>
          <a:endParaRPr lang="ja-JP" altLang="ja-JP" sz="1200">
            <a:effectLst/>
            <a:latin typeface="+mn-ea"/>
            <a:ea typeface="+mn-ea"/>
          </a:endParaRPr>
        </a:p>
        <a:p>
          <a:pPr eaLnBrk="1" fontAlgn="auto" latinLnBrk="0" hangingPunct="1"/>
          <a:r>
            <a:rPr kumimoji="1" lang="ja-JP" altLang="ja-JP" sz="1200" b="0" i="0" baseline="0">
              <a:solidFill>
                <a:schemeClr val="dk1"/>
              </a:solidFill>
              <a:effectLst/>
              <a:latin typeface="+mn-ea"/>
              <a:ea typeface="+mn-ea"/>
              <a:cs typeface="+mn-cs"/>
            </a:rPr>
            <a:t>民生費が住民一人当たり</a:t>
          </a:r>
          <a:r>
            <a:rPr kumimoji="1" lang="en-US" altLang="ja-JP" sz="1200" b="0" i="0" baseline="0">
              <a:solidFill>
                <a:schemeClr val="dk1"/>
              </a:solidFill>
              <a:effectLst/>
              <a:latin typeface="+mn-ea"/>
              <a:ea typeface="+mn-ea"/>
              <a:cs typeface="+mn-cs"/>
            </a:rPr>
            <a:t>209,242</a:t>
          </a:r>
          <a:r>
            <a:rPr kumimoji="1" lang="ja-JP" altLang="ja-JP" sz="1200" b="0" i="0" baseline="0">
              <a:solidFill>
                <a:schemeClr val="dk1"/>
              </a:solidFill>
              <a:effectLst/>
              <a:latin typeface="+mn-ea"/>
              <a:ea typeface="+mn-ea"/>
              <a:cs typeface="+mn-cs"/>
            </a:rPr>
            <a:t>円となっており、類似団体と比較すると高い水準にある。これは</a:t>
          </a:r>
          <a:r>
            <a:rPr kumimoji="1" lang="ja-JP" altLang="en-US" sz="1200" b="0" i="0" baseline="0">
              <a:solidFill>
                <a:schemeClr val="dk1"/>
              </a:solidFill>
              <a:effectLst/>
              <a:latin typeface="+mn-ea"/>
              <a:ea typeface="+mn-ea"/>
              <a:cs typeface="+mn-cs"/>
            </a:rPr>
            <a:t>直営の保育所をはじめ、指定管理等による福祉施設が多いことが</a:t>
          </a:r>
          <a:r>
            <a:rPr kumimoji="1" lang="ja-JP" altLang="ja-JP" sz="1200" b="0" i="0" baseline="0">
              <a:solidFill>
                <a:schemeClr val="dk1"/>
              </a:solidFill>
              <a:effectLst/>
              <a:latin typeface="+mn-ea"/>
              <a:ea typeface="+mn-ea"/>
              <a:cs typeface="+mn-cs"/>
            </a:rPr>
            <a:t>高い要因となっている。</a:t>
          </a:r>
          <a:endParaRPr lang="ja-JP" altLang="ja-JP" sz="1200">
            <a:effectLst/>
            <a:latin typeface="+mn-ea"/>
            <a:ea typeface="+mn-ea"/>
          </a:endParaRPr>
        </a:p>
        <a:p>
          <a:pPr eaLnBrk="1" fontAlgn="auto" latinLnBrk="0" hangingPunct="1"/>
          <a:r>
            <a:rPr lang="ja-JP" altLang="en-US" sz="1200">
              <a:effectLst/>
              <a:latin typeface="+mn-ea"/>
              <a:ea typeface="+mn-ea"/>
            </a:rPr>
            <a:t>土木費が住民一人当たり</a:t>
          </a:r>
          <a:r>
            <a:rPr lang="en-US" altLang="ja-JP" sz="1200">
              <a:effectLst/>
              <a:latin typeface="+mn-ea"/>
              <a:ea typeface="+mn-ea"/>
            </a:rPr>
            <a:t>97,917</a:t>
          </a:r>
          <a:r>
            <a:rPr lang="ja-JP" altLang="en-US" sz="1200">
              <a:effectLst/>
              <a:latin typeface="+mn-ea"/>
              <a:ea typeface="+mn-ea"/>
            </a:rPr>
            <a:t>円となっており、前年度から</a:t>
          </a:r>
          <a:r>
            <a:rPr lang="en-US" altLang="ja-JP" sz="1200">
              <a:effectLst/>
              <a:latin typeface="+mn-ea"/>
              <a:ea typeface="+mn-ea"/>
            </a:rPr>
            <a:t>36,398</a:t>
          </a:r>
          <a:r>
            <a:rPr lang="ja-JP" altLang="en-US" sz="1200">
              <a:effectLst/>
              <a:latin typeface="+mn-ea"/>
              <a:ea typeface="+mn-ea"/>
            </a:rPr>
            <a:t>円減少したが、佐久環境衛生組合への繰出金が減少した要因によるものである。</a:t>
          </a:r>
          <a:endParaRPr lang="ja-JP" altLang="ja-JP" sz="1200">
            <a:effectLst/>
            <a:latin typeface="+mn-ea"/>
            <a:ea typeface="+mn-ea"/>
          </a:endParaRPr>
        </a:p>
        <a:p>
          <a:pPr eaLnBrk="1" fontAlgn="auto" latinLnBrk="0" hangingPunct="1"/>
          <a:r>
            <a:rPr kumimoji="1" lang="ja-JP" altLang="ja-JP" sz="1200" b="0" i="0" baseline="0">
              <a:solidFill>
                <a:schemeClr val="dk1"/>
              </a:solidFill>
              <a:effectLst/>
              <a:latin typeface="+mn-ea"/>
              <a:ea typeface="+mn-ea"/>
              <a:cs typeface="+mn-cs"/>
            </a:rPr>
            <a:t>令和元年東日本台風災害の災害復旧事業</a:t>
          </a:r>
          <a:r>
            <a:rPr kumimoji="1" lang="ja-JP" altLang="en-US" sz="1200" b="0" i="0" baseline="0">
              <a:solidFill>
                <a:schemeClr val="dk1"/>
              </a:solidFill>
              <a:effectLst/>
              <a:latin typeface="+mn-ea"/>
              <a:ea typeface="+mn-ea"/>
              <a:cs typeface="+mn-cs"/>
            </a:rPr>
            <a:t>が概ね終わり、事業費が大幅に減少した</a:t>
          </a:r>
          <a:r>
            <a:rPr kumimoji="1" lang="ja-JP" altLang="ja-JP" sz="1200" b="0" i="0" baseline="0">
              <a:solidFill>
                <a:schemeClr val="dk1"/>
              </a:solidFill>
              <a:effectLst/>
              <a:latin typeface="+mn-ea"/>
              <a:ea typeface="+mn-ea"/>
              <a:cs typeface="+mn-cs"/>
            </a:rPr>
            <a:t>。</a:t>
          </a:r>
          <a:endParaRPr lang="ja-JP" altLang="ja-JP" sz="1200">
            <a:effectLst/>
            <a:latin typeface="+mn-ea"/>
            <a:ea typeface="+mn-ea"/>
          </a:endParaRPr>
        </a:p>
        <a:p>
          <a:pPr eaLnBrk="1" fontAlgn="auto" latinLnBrk="0" hangingPunct="1"/>
          <a:r>
            <a:rPr kumimoji="1" lang="ja-JP" altLang="ja-JP" sz="1200" b="0" i="0" baseline="0">
              <a:solidFill>
                <a:schemeClr val="dk1"/>
              </a:solidFill>
              <a:effectLst/>
              <a:latin typeface="+mn-ea"/>
              <a:ea typeface="+mn-ea"/>
              <a:cs typeface="+mn-cs"/>
            </a:rPr>
            <a:t>公債費は過去の起債償還終了により減少傾向にあるが、類似団体と比較すると高い水準にある。</a:t>
          </a:r>
          <a:endParaRPr kumimoji="1" lang="en-US" altLang="ja-JP" sz="1200" b="0" i="0" baseline="0">
            <a:solidFill>
              <a:schemeClr val="dk1"/>
            </a:solidFill>
            <a:effectLst/>
            <a:latin typeface="+mn-ea"/>
            <a:ea typeface="+mn-ea"/>
            <a:cs typeface="+mn-cs"/>
          </a:endParaRPr>
        </a:p>
        <a:p>
          <a:pPr eaLnBrk="1" fontAlgn="auto" latinLnBrk="0" hangingPunct="1"/>
          <a:r>
            <a:rPr kumimoji="1" lang="ja-JP" altLang="en-US" sz="1200" b="0" i="0" baseline="0">
              <a:solidFill>
                <a:schemeClr val="dk1"/>
              </a:solidFill>
              <a:effectLst/>
              <a:latin typeface="+mn-ea"/>
              <a:ea typeface="+mn-ea"/>
              <a:cs typeface="+mn-cs"/>
            </a:rPr>
            <a:t>諸支出金が類似団体より多いのは、公共施設整備基金積立金によるものである。</a:t>
          </a:r>
          <a:endParaRPr kumimoji="1" lang="en-US" altLang="ja-JP" sz="1200" b="0" i="0" baseline="0">
            <a:solidFill>
              <a:schemeClr val="dk1"/>
            </a:solidFill>
            <a:effectLst/>
            <a:latin typeface="+mn-ea"/>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mn-ea"/>
              <a:ea typeface="+mn-ea"/>
            </a:rPr>
            <a:t>R1</a:t>
          </a:r>
          <a:r>
            <a:rPr kumimoji="1" lang="ja-JP" altLang="en-US" sz="1050">
              <a:latin typeface="+mn-ea"/>
              <a:ea typeface="+mn-ea"/>
            </a:rPr>
            <a:t>年度以降、財政調整基金の残高割合は年々減少していたが、</a:t>
          </a:r>
          <a:r>
            <a:rPr kumimoji="1" lang="en-US" altLang="ja-JP" sz="1050">
              <a:latin typeface="+mn-ea"/>
              <a:ea typeface="+mn-ea"/>
            </a:rPr>
            <a:t>R5</a:t>
          </a:r>
          <a:r>
            <a:rPr kumimoji="1" lang="ja-JP" altLang="en-US" sz="1050">
              <a:latin typeface="+mn-ea"/>
              <a:ea typeface="+mn-ea"/>
            </a:rPr>
            <a:t>年度は</a:t>
          </a:r>
          <a:r>
            <a:rPr kumimoji="1" lang="en-US" altLang="ja-JP" sz="1050">
              <a:latin typeface="+mn-ea"/>
              <a:ea typeface="+mn-ea"/>
            </a:rPr>
            <a:t>23.34</a:t>
          </a:r>
          <a:r>
            <a:rPr kumimoji="1" lang="ja-JP" altLang="en-US" sz="1050">
              <a:latin typeface="+mn-ea"/>
              <a:ea typeface="+mn-ea"/>
            </a:rPr>
            <a:t>％となり、前年度から</a:t>
          </a:r>
          <a:r>
            <a:rPr kumimoji="1" lang="en-US" altLang="ja-JP" sz="1050">
              <a:latin typeface="+mn-ea"/>
              <a:ea typeface="+mn-ea"/>
            </a:rPr>
            <a:t>2.58</a:t>
          </a:r>
          <a:r>
            <a:rPr kumimoji="1" lang="ja-JP" altLang="en-US" sz="1050">
              <a:latin typeface="+mn-ea"/>
              <a:ea typeface="+mn-ea"/>
            </a:rPr>
            <a:t>ポイント上昇した。これは、令和元年東日本台風災害復旧事業や新型コロナウイルス感染症対策事業が落ち着き、財政調整基金の取り崩しが不要となったこと、さらに</a:t>
          </a:r>
          <a:r>
            <a:rPr kumimoji="1" lang="en-US" altLang="ja-JP" sz="1050">
              <a:latin typeface="+mn-ea"/>
              <a:ea typeface="+mn-ea"/>
            </a:rPr>
            <a:t>R4</a:t>
          </a:r>
          <a:r>
            <a:rPr kumimoji="1" lang="ja-JP" altLang="en-US" sz="1050">
              <a:latin typeface="+mn-ea"/>
              <a:ea typeface="+mn-ea"/>
            </a:rPr>
            <a:t>年度の歳計剰余金の一部を財政基金に積み立てたことが要因である。</a:t>
          </a:r>
        </a:p>
        <a:p>
          <a:r>
            <a:rPr kumimoji="1" lang="ja-JP" altLang="en-US" sz="1050">
              <a:latin typeface="+mn-ea"/>
              <a:ea typeface="+mn-ea"/>
            </a:rPr>
            <a:t>一方、道の駅整備事業に伴う工事費などの財政需要があったため、実質単年度収支は▲</a:t>
          </a:r>
          <a:r>
            <a:rPr kumimoji="1" lang="en-US" altLang="ja-JP" sz="1050">
              <a:latin typeface="+mn-ea"/>
              <a:ea typeface="+mn-ea"/>
            </a:rPr>
            <a:t>5.96</a:t>
          </a:r>
          <a:r>
            <a:rPr kumimoji="1" lang="ja-JP" altLang="en-US" sz="1050">
              <a:latin typeface="+mn-ea"/>
              <a:ea typeface="+mn-ea"/>
            </a:rPr>
            <a:t>％となった。しかし、公共施設整備基金の取り崩し等により、実質収支額比率は</a:t>
          </a:r>
          <a:r>
            <a:rPr kumimoji="1" lang="en-US" altLang="ja-JP" sz="1050">
              <a:latin typeface="+mn-ea"/>
              <a:ea typeface="+mn-ea"/>
            </a:rPr>
            <a:t>9.02</a:t>
          </a:r>
          <a:r>
            <a:rPr kumimoji="1" lang="ja-JP" altLang="en-US" sz="1050">
              <a:latin typeface="+mn-ea"/>
              <a:ea typeface="+mn-ea"/>
            </a:rPr>
            <a:t>％と黒字を維持している。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ea"/>
              <a:ea typeface="+mn-ea"/>
              <a:cs typeface="+mn-cs"/>
            </a:rPr>
            <a:t>連結実質赤字比率について</a:t>
          </a:r>
          <a:r>
            <a:rPr kumimoji="1" lang="ja-JP" altLang="en-US" sz="1400">
              <a:solidFill>
                <a:schemeClr val="dk1"/>
              </a:solidFill>
              <a:effectLst/>
              <a:latin typeface="+mn-ea"/>
              <a:ea typeface="+mn-ea"/>
              <a:cs typeface="+mn-cs"/>
            </a:rPr>
            <a:t>は</a:t>
          </a:r>
          <a:r>
            <a:rPr kumimoji="1" lang="ja-JP" altLang="ja-JP" sz="1400">
              <a:solidFill>
                <a:schemeClr val="dk1"/>
              </a:solidFill>
              <a:effectLst/>
              <a:latin typeface="+mn-ea"/>
              <a:ea typeface="+mn-ea"/>
              <a:cs typeface="+mn-cs"/>
            </a:rPr>
            <a:t>各会計とも黒字となっている。一般会計においては、</a:t>
          </a:r>
          <a:r>
            <a:rPr kumimoji="1" lang="en-US" altLang="ja-JP" sz="1400">
              <a:solidFill>
                <a:schemeClr val="dk1"/>
              </a:solidFill>
              <a:effectLst/>
              <a:latin typeface="+mn-ea"/>
              <a:ea typeface="+mn-ea"/>
              <a:cs typeface="+mn-cs"/>
            </a:rPr>
            <a:t>R4</a:t>
          </a:r>
          <a:r>
            <a:rPr kumimoji="1" lang="ja-JP" altLang="ja-JP" sz="1400">
              <a:solidFill>
                <a:schemeClr val="dk1"/>
              </a:solidFill>
              <a:effectLst/>
              <a:latin typeface="+mn-ea"/>
              <a:ea typeface="+mn-ea"/>
              <a:cs typeface="+mn-cs"/>
            </a:rPr>
            <a:t>年度と比べて</a:t>
          </a:r>
          <a:r>
            <a:rPr kumimoji="1" lang="ja-JP" altLang="en-US" sz="1400">
              <a:solidFill>
                <a:schemeClr val="dk1"/>
              </a:solidFill>
              <a:effectLst/>
              <a:latin typeface="+mn-ea"/>
              <a:ea typeface="+mn-ea"/>
              <a:cs typeface="+mn-cs"/>
            </a:rPr>
            <a:t>黒字額が</a:t>
          </a:r>
          <a:r>
            <a:rPr kumimoji="1" lang="en-US" altLang="ja-JP" sz="1400">
              <a:solidFill>
                <a:schemeClr val="dk1"/>
              </a:solidFill>
              <a:effectLst/>
              <a:latin typeface="+mn-ea"/>
              <a:ea typeface="+mn-ea"/>
              <a:cs typeface="+mn-cs"/>
            </a:rPr>
            <a:t>8.4</a:t>
          </a:r>
          <a:r>
            <a:rPr kumimoji="1" lang="ja-JP" altLang="en-US" sz="1400">
              <a:solidFill>
                <a:schemeClr val="dk1"/>
              </a:solidFill>
              <a:effectLst/>
              <a:latin typeface="+mn-ea"/>
              <a:ea typeface="+mn-ea"/>
              <a:cs typeface="+mn-cs"/>
            </a:rPr>
            <a:t>ポイント減少</a:t>
          </a:r>
          <a:r>
            <a:rPr kumimoji="1" lang="ja-JP" altLang="ja-JP" sz="1400">
              <a:solidFill>
                <a:schemeClr val="dk1"/>
              </a:solidFill>
              <a:effectLst/>
              <a:latin typeface="+mn-ea"/>
              <a:ea typeface="+mn-ea"/>
              <a:cs typeface="+mn-cs"/>
            </a:rPr>
            <a:t>した。</a:t>
          </a:r>
          <a:r>
            <a:rPr kumimoji="1" lang="ja-JP" altLang="en-US" sz="1400">
              <a:solidFill>
                <a:schemeClr val="dk1"/>
              </a:solidFill>
              <a:effectLst/>
              <a:latin typeface="+mn-ea"/>
              <a:ea typeface="+mn-ea"/>
              <a:cs typeface="+mn-cs"/>
            </a:rPr>
            <a:t>簡易水道事業特別会計においては、剰余金等の計上により</a:t>
          </a:r>
          <a:r>
            <a:rPr kumimoji="1" lang="en-US" altLang="ja-JP" sz="1400">
              <a:solidFill>
                <a:schemeClr val="dk1"/>
              </a:solidFill>
              <a:effectLst/>
              <a:latin typeface="+mn-ea"/>
              <a:ea typeface="+mn-ea"/>
              <a:cs typeface="+mn-cs"/>
            </a:rPr>
            <a:t>1.45</a:t>
          </a:r>
          <a:r>
            <a:rPr kumimoji="1" lang="ja-JP" altLang="en-US" sz="1400">
              <a:solidFill>
                <a:schemeClr val="dk1"/>
              </a:solidFill>
              <a:effectLst/>
              <a:latin typeface="+mn-ea"/>
              <a:ea typeface="+mn-ea"/>
              <a:cs typeface="+mn-cs"/>
            </a:rPr>
            <a:t>ポイント増加した。その他特別会計については、前年度と概ね同水準の比率で推移している。</a:t>
          </a:r>
          <a:endParaRPr kumimoji="1" lang="ja-JP" altLang="en-US" sz="1400">
            <a:latin typeface="+mn-ea"/>
            <a:ea typeface="+mn-ea"/>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L6" sqref="L6:V8"/>
    </sheetView>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10794004</v>
      </c>
      <c r="BO4" s="371"/>
      <c r="BP4" s="371"/>
      <c r="BQ4" s="371"/>
      <c r="BR4" s="371"/>
      <c r="BS4" s="371"/>
      <c r="BT4" s="371"/>
      <c r="BU4" s="372"/>
      <c r="BV4" s="370">
        <v>10920718</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9</v>
      </c>
      <c r="CU4" s="377"/>
      <c r="CV4" s="377"/>
      <c r="CW4" s="377"/>
      <c r="CX4" s="377"/>
      <c r="CY4" s="377"/>
      <c r="CZ4" s="377"/>
      <c r="DA4" s="378"/>
      <c r="DB4" s="376">
        <v>17.399999999999999</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10045009</v>
      </c>
      <c r="BO5" s="408"/>
      <c r="BP5" s="408"/>
      <c r="BQ5" s="408"/>
      <c r="BR5" s="408"/>
      <c r="BS5" s="408"/>
      <c r="BT5" s="408"/>
      <c r="BU5" s="409"/>
      <c r="BV5" s="407">
        <v>9737683</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90.7</v>
      </c>
      <c r="CU5" s="405"/>
      <c r="CV5" s="405"/>
      <c r="CW5" s="405"/>
      <c r="CX5" s="405"/>
      <c r="CY5" s="405"/>
      <c r="CZ5" s="405"/>
      <c r="DA5" s="406"/>
      <c r="DB5" s="404">
        <v>88.5</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748995</v>
      </c>
      <c r="BO6" s="408"/>
      <c r="BP6" s="408"/>
      <c r="BQ6" s="408"/>
      <c r="BR6" s="408"/>
      <c r="BS6" s="408"/>
      <c r="BT6" s="408"/>
      <c r="BU6" s="409"/>
      <c r="BV6" s="407">
        <v>1183035</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91</v>
      </c>
      <c r="CU6" s="445"/>
      <c r="CV6" s="445"/>
      <c r="CW6" s="445"/>
      <c r="CX6" s="445"/>
      <c r="CY6" s="445"/>
      <c r="CZ6" s="445"/>
      <c r="DA6" s="446"/>
      <c r="DB6" s="444">
        <v>89.4</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292763</v>
      </c>
      <c r="BO7" s="408"/>
      <c r="BP7" s="408"/>
      <c r="BQ7" s="408"/>
      <c r="BR7" s="408"/>
      <c r="BS7" s="408"/>
      <c r="BT7" s="408"/>
      <c r="BU7" s="409"/>
      <c r="BV7" s="407">
        <v>234459</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5059953</v>
      </c>
      <c r="CU7" s="408"/>
      <c r="CV7" s="408"/>
      <c r="CW7" s="408"/>
      <c r="CX7" s="408"/>
      <c r="CY7" s="408"/>
      <c r="CZ7" s="408"/>
      <c r="DA7" s="409"/>
      <c r="DB7" s="407">
        <v>5447266</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456232</v>
      </c>
      <c r="BO8" s="408"/>
      <c r="BP8" s="408"/>
      <c r="BQ8" s="408"/>
      <c r="BR8" s="408"/>
      <c r="BS8" s="408"/>
      <c r="BT8" s="408"/>
      <c r="BU8" s="409"/>
      <c r="BV8" s="407">
        <v>948576</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0.24</v>
      </c>
      <c r="CU8" s="448"/>
      <c r="CV8" s="448"/>
      <c r="CW8" s="448"/>
      <c r="CX8" s="448"/>
      <c r="CY8" s="448"/>
      <c r="CZ8" s="448"/>
      <c r="DA8" s="449"/>
      <c r="DB8" s="447">
        <v>0.24</v>
      </c>
      <c r="DC8" s="448"/>
      <c r="DD8" s="448"/>
      <c r="DE8" s="448"/>
      <c r="DF8" s="448"/>
      <c r="DG8" s="448"/>
      <c r="DH8" s="448"/>
      <c r="DI8" s="449"/>
    </row>
    <row r="9" spans="1:119" ht="18.75" customHeight="1" thickBot="1" x14ac:dyDescent="0.25">
      <c r="A9" s="181"/>
      <c r="B9" s="401" t="s">
        <v>106</v>
      </c>
      <c r="C9" s="402"/>
      <c r="D9" s="402"/>
      <c r="E9" s="402"/>
      <c r="F9" s="402"/>
      <c r="G9" s="402"/>
      <c r="H9" s="402"/>
      <c r="I9" s="402"/>
      <c r="J9" s="402"/>
      <c r="K9" s="450"/>
      <c r="L9" s="451" t="s">
        <v>107</v>
      </c>
      <c r="M9" s="452"/>
      <c r="N9" s="452"/>
      <c r="O9" s="452"/>
      <c r="P9" s="452"/>
      <c r="Q9" s="453"/>
      <c r="R9" s="454">
        <v>10218</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110</v>
      </c>
      <c r="AV9" s="440"/>
      <c r="AW9" s="440"/>
      <c r="AX9" s="440"/>
      <c r="AY9" s="441" t="s">
        <v>111</v>
      </c>
      <c r="AZ9" s="442"/>
      <c r="BA9" s="442"/>
      <c r="BB9" s="442"/>
      <c r="BC9" s="442"/>
      <c r="BD9" s="442"/>
      <c r="BE9" s="442"/>
      <c r="BF9" s="442"/>
      <c r="BG9" s="442"/>
      <c r="BH9" s="442"/>
      <c r="BI9" s="442"/>
      <c r="BJ9" s="442"/>
      <c r="BK9" s="442"/>
      <c r="BL9" s="442"/>
      <c r="BM9" s="443"/>
      <c r="BN9" s="407">
        <v>-492344</v>
      </c>
      <c r="BO9" s="408"/>
      <c r="BP9" s="408"/>
      <c r="BQ9" s="408"/>
      <c r="BR9" s="408"/>
      <c r="BS9" s="408"/>
      <c r="BT9" s="408"/>
      <c r="BU9" s="409"/>
      <c r="BV9" s="407">
        <v>109402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13.6</v>
      </c>
      <c r="CU9" s="405"/>
      <c r="CV9" s="405"/>
      <c r="CW9" s="405"/>
      <c r="CX9" s="405"/>
      <c r="CY9" s="405"/>
      <c r="CZ9" s="405"/>
      <c r="DA9" s="406"/>
      <c r="DB9" s="404">
        <v>13.8</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11186</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110</v>
      </c>
      <c r="AV10" s="440"/>
      <c r="AW10" s="440"/>
      <c r="AX10" s="440"/>
      <c r="AY10" s="441" t="s">
        <v>115</v>
      </c>
      <c r="AZ10" s="442"/>
      <c r="BA10" s="442"/>
      <c r="BB10" s="442"/>
      <c r="BC10" s="442"/>
      <c r="BD10" s="442"/>
      <c r="BE10" s="442"/>
      <c r="BF10" s="442"/>
      <c r="BG10" s="442"/>
      <c r="BH10" s="442"/>
      <c r="BI10" s="442"/>
      <c r="BJ10" s="442"/>
      <c r="BK10" s="442"/>
      <c r="BL10" s="442"/>
      <c r="BM10" s="443"/>
      <c r="BN10" s="407">
        <v>418</v>
      </c>
      <c r="BO10" s="408"/>
      <c r="BP10" s="408"/>
      <c r="BQ10" s="408"/>
      <c r="BR10" s="408"/>
      <c r="BS10" s="408"/>
      <c r="BT10" s="408"/>
      <c r="BU10" s="409"/>
      <c r="BV10" s="407">
        <v>573</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110</v>
      </c>
      <c r="AV11" s="440"/>
      <c r="AW11" s="440"/>
      <c r="AX11" s="440"/>
      <c r="AY11" s="441" t="s">
        <v>120</v>
      </c>
      <c r="AZ11" s="442"/>
      <c r="BA11" s="442"/>
      <c r="BB11" s="442"/>
      <c r="BC11" s="442"/>
      <c r="BD11" s="442"/>
      <c r="BE11" s="442"/>
      <c r="BF11" s="442"/>
      <c r="BG11" s="442"/>
      <c r="BH11" s="442"/>
      <c r="BI11" s="442"/>
      <c r="BJ11" s="442"/>
      <c r="BK11" s="442"/>
      <c r="BL11" s="442"/>
      <c r="BM11" s="443"/>
      <c r="BN11" s="407">
        <v>190413</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10298</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490000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10202</v>
      </c>
      <c r="S13" s="492"/>
      <c r="T13" s="492"/>
      <c r="U13" s="492"/>
      <c r="V13" s="493"/>
      <c r="W13" s="423" t="s">
        <v>131</v>
      </c>
      <c r="X13" s="424"/>
      <c r="Y13" s="424"/>
      <c r="Z13" s="424"/>
      <c r="AA13" s="424"/>
      <c r="AB13" s="414"/>
      <c r="AC13" s="458">
        <v>656</v>
      </c>
      <c r="AD13" s="459"/>
      <c r="AE13" s="459"/>
      <c r="AF13" s="459"/>
      <c r="AG13" s="501"/>
      <c r="AH13" s="458">
        <v>929</v>
      </c>
      <c r="AI13" s="459"/>
      <c r="AJ13" s="459"/>
      <c r="AK13" s="459"/>
      <c r="AL13" s="460"/>
      <c r="AM13" s="436" t="s">
        <v>132</v>
      </c>
      <c r="AN13" s="437"/>
      <c r="AO13" s="437"/>
      <c r="AP13" s="437"/>
      <c r="AQ13" s="437"/>
      <c r="AR13" s="437"/>
      <c r="AS13" s="437"/>
      <c r="AT13" s="438"/>
      <c r="AU13" s="439" t="s">
        <v>110</v>
      </c>
      <c r="AV13" s="440"/>
      <c r="AW13" s="440"/>
      <c r="AX13" s="440"/>
      <c r="AY13" s="441" t="s">
        <v>133</v>
      </c>
      <c r="AZ13" s="442"/>
      <c r="BA13" s="442"/>
      <c r="BB13" s="442"/>
      <c r="BC13" s="442"/>
      <c r="BD13" s="442"/>
      <c r="BE13" s="442"/>
      <c r="BF13" s="442"/>
      <c r="BG13" s="442"/>
      <c r="BH13" s="442"/>
      <c r="BI13" s="442"/>
      <c r="BJ13" s="442"/>
      <c r="BK13" s="442"/>
      <c r="BL13" s="442"/>
      <c r="BM13" s="443"/>
      <c r="BN13" s="407">
        <v>-301513</v>
      </c>
      <c r="BO13" s="408"/>
      <c r="BP13" s="408"/>
      <c r="BQ13" s="408"/>
      <c r="BR13" s="408"/>
      <c r="BS13" s="408"/>
      <c r="BT13" s="408"/>
      <c r="BU13" s="409"/>
      <c r="BV13" s="407">
        <v>-380025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10.5</v>
      </c>
      <c r="CU13" s="405"/>
      <c r="CV13" s="405"/>
      <c r="CW13" s="405"/>
      <c r="CX13" s="405"/>
      <c r="CY13" s="405"/>
      <c r="CZ13" s="405"/>
      <c r="DA13" s="406"/>
      <c r="DB13" s="404">
        <v>11.8</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10488</v>
      </c>
      <c r="S14" s="492"/>
      <c r="T14" s="492"/>
      <c r="U14" s="492"/>
      <c r="V14" s="493"/>
      <c r="W14" s="397"/>
      <c r="X14" s="398"/>
      <c r="Y14" s="398"/>
      <c r="Z14" s="398"/>
      <c r="AA14" s="398"/>
      <c r="AB14" s="387"/>
      <c r="AC14" s="494">
        <v>13.1</v>
      </c>
      <c r="AD14" s="495"/>
      <c r="AE14" s="495"/>
      <c r="AF14" s="495"/>
      <c r="AG14" s="496"/>
      <c r="AH14" s="494">
        <v>16.3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10398</v>
      </c>
      <c r="S15" s="492"/>
      <c r="T15" s="492"/>
      <c r="U15" s="492"/>
      <c r="V15" s="493"/>
      <c r="W15" s="423" t="s">
        <v>137</v>
      </c>
      <c r="X15" s="424"/>
      <c r="Y15" s="424"/>
      <c r="Z15" s="424"/>
      <c r="AA15" s="424"/>
      <c r="AB15" s="414"/>
      <c r="AC15" s="458">
        <v>1408</v>
      </c>
      <c r="AD15" s="459"/>
      <c r="AE15" s="459"/>
      <c r="AF15" s="459"/>
      <c r="AG15" s="501"/>
      <c r="AH15" s="458">
        <v>1595</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1226864</v>
      </c>
      <c r="BO15" s="371"/>
      <c r="BP15" s="371"/>
      <c r="BQ15" s="371"/>
      <c r="BR15" s="371"/>
      <c r="BS15" s="371"/>
      <c r="BT15" s="371"/>
      <c r="BU15" s="372"/>
      <c r="BV15" s="370">
        <v>1210439</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28.2</v>
      </c>
      <c r="AD16" s="495"/>
      <c r="AE16" s="495"/>
      <c r="AF16" s="495"/>
      <c r="AG16" s="496"/>
      <c r="AH16" s="494">
        <v>28.1</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4767204</v>
      </c>
      <c r="BO16" s="408"/>
      <c r="BP16" s="408"/>
      <c r="BQ16" s="408"/>
      <c r="BR16" s="408"/>
      <c r="BS16" s="408"/>
      <c r="BT16" s="408"/>
      <c r="BU16" s="409"/>
      <c r="BV16" s="407">
        <v>5124527</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2932</v>
      </c>
      <c r="AD17" s="459"/>
      <c r="AE17" s="459"/>
      <c r="AF17" s="459"/>
      <c r="AG17" s="501"/>
      <c r="AH17" s="458">
        <v>3158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1498721</v>
      </c>
      <c r="BO17" s="408"/>
      <c r="BP17" s="408"/>
      <c r="BQ17" s="408"/>
      <c r="BR17" s="408"/>
      <c r="BS17" s="408"/>
      <c r="BT17" s="408"/>
      <c r="BU17" s="409"/>
      <c r="BV17" s="407">
        <v>1481954</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147</v>
      </c>
      <c r="C18" s="450"/>
      <c r="D18" s="450"/>
      <c r="E18" s="530"/>
      <c r="F18" s="530"/>
      <c r="G18" s="530"/>
      <c r="H18" s="530"/>
      <c r="I18" s="530"/>
      <c r="J18" s="530"/>
      <c r="K18" s="530"/>
      <c r="L18" s="531">
        <v>188.15</v>
      </c>
      <c r="M18" s="531"/>
      <c r="N18" s="531"/>
      <c r="O18" s="531"/>
      <c r="P18" s="531"/>
      <c r="Q18" s="531"/>
      <c r="R18" s="532"/>
      <c r="S18" s="532"/>
      <c r="T18" s="532"/>
      <c r="U18" s="532"/>
      <c r="V18" s="533"/>
      <c r="W18" s="425"/>
      <c r="X18" s="426"/>
      <c r="Y18" s="426"/>
      <c r="Z18" s="426"/>
      <c r="AA18" s="426"/>
      <c r="AB18" s="417"/>
      <c r="AC18" s="534">
        <v>58.7</v>
      </c>
      <c r="AD18" s="535"/>
      <c r="AE18" s="535"/>
      <c r="AF18" s="535"/>
      <c r="AG18" s="536"/>
      <c r="AH18" s="534">
        <v>55.6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4660522</v>
      </c>
      <c r="BO18" s="408"/>
      <c r="BP18" s="408"/>
      <c r="BQ18" s="408"/>
      <c r="BR18" s="408"/>
      <c r="BS18" s="408"/>
      <c r="BT18" s="408"/>
      <c r="BU18" s="409"/>
      <c r="BV18" s="407">
        <v>4880315</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149</v>
      </c>
      <c r="C19" s="450"/>
      <c r="D19" s="450"/>
      <c r="E19" s="530"/>
      <c r="F19" s="530"/>
      <c r="G19" s="530"/>
      <c r="H19" s="530"/>
      <c r="I19" s="530"/>
      <c r="J19" s="530"/>
      <c r="K19" s="530"/>
      <c r="L19" s="538">
        <v>54</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7186628</v>
      </c>
      <c r="BO19" s="408"/>
      <c r="BP19" s="408"/>
      <c r="BQ19" s="408"/>
      <c r="BR19" s="408"/>
      <c r="BS19" s="408"/>
      <c r="BT19" s="408"/>
      <c r="BU19" s="409"/>
      <c r="BV19" s="407">
        <v>7692392</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151</v>
      </c>
      <c r="C20" s="450"/>
      <c r="D20" s="450"/>
      <c r="E20" s="530"/>
      <c r="F20" s="530"/>
      <c r="G20" s="530"/>
      <c r="H20" s="530"/>
      <c r="I20" s="530"/>
      <c r="J20" s="530"/>
      <c r="K20" s="530"/>
      <c r="L20" s="538">
        <v>3922</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4031976</v>
      </c>
      <c r="BO22" s="371"/>
      <c r="BP22" s="371"/>
      <c r="BQ22" s="371"/>
      <c r="BR22" s="371"/>
      <c r="BS22" s="371"/>
      <c r="BT22" s="371"/>
      <c r="BU22" s="372"/>
      <c r="BV22" s="370">
        <v>3764209</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2281005</v>
      </c>
      <c r="BO23" s="408"/>
      <c r="BP23" s="408"/>
      <c r="BQ23" s="408"/>
      <c r="BR23" s="408"/>
      <c r="BS23" s="408"/>
      <c r="BT23" s="408"/>
      <c r="BU23" s="409"/>
      <c r="BV23" s="407">
        <v>1354642</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161</v>
      </c>
      <c r="F24" s="437"/>
      <c r="G24" s="437"/>
      <c r="H24" s="437"/>
      <c r="I24" s="437"/>
      <c r="J24" s="437"/>
      <c r="K24" s="438"/>
      <c r="L24" s="458">
        <v>1</v>
      </c>
      <c r="M24" s="459"/>
      <c r="N24" s="459"/>
      <c r="O24" s="459"/>
      <c r="P24" s="501"/>
      <c r="Q24" s="458">
        <v>6750</v>
      </c>
      <c r="R24" s="459"/>
      <c r="S24" s="459"/>
      <c r="T24" s="459"/>
      <c r="U24" s="459"/>
      <c r="V24" s="501"/>
      <c r="W24" s="553"/>
      <c r="X24" s="554"/>
      <c r="Y24" s="555"/>
      <c r="Z24" s="457" t="s">
        <v>162</v>
      </c>
      <c r="AA24" s="437"/>
      <c r="AB24" s="437"/>
      <c r="AC24" s="437"/>
      <c r="AD24" s="437"/>
      <c r="AE24" s="437"/>
      <c r="AF24" s="437"/>
      <c r="AG24" s="438"/>
      <c r="AH24" s="458">
        <v>128</v>
      </c>
      <c r="AI24" s="459"/>
      <c r="AJ24" s="459"/>
      <c r="AK24" s="459"/>
      <c r="AL24" s="501"/>
      <c r="AM24" s="458">
        <v>394880</v>
      </c>
      <c r="AN24" s="459"/>
      <c r="AO24" s="459"/>
      <c r="AP24" s="459"/>
      <c r="AQ24" s="459"/>
      <c r="AR24" s="501"/>
      <c r="AS24" s="458">
        <v>3085</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3709341</v>
      </c>
      <c r="BO24" s="408"/>
      <c r="BP24" s="408"/>
      <c r="BQ24" s="408"/>
      <c r="BR24" s="408"/>
      <c r="BS24" s="408"/>
      <c r="BT24" s="408"/>
      <c r="BU24" s="409"/>
      <c r="BV24" s="407">
        <v>3053259</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164</v>
      </c>
      <c r="F25" s="437"/>
      <c r="G25" s="437"/>
      <c r="H25" s="437"/>
      <c r="I25" s="437"/>
      <c r="J25" s="437"/>
      <c r="K25" s="438"/>
      <c r="L25" s="458">
        <v>1</v>
      </c>
      <c r="M25" s="459"/>
      <c r="N25" s="459"/>
      <c r="O25" s="459"/>
      <c r="P25" s="501"/>
      <c r="Q25" s="458">
        <v>5720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463008</v>
      </c>
      <c r="BO25" s="371"/>
      <c r="BP25" s="371"/>
      <c r="BQ25" s="371"/>
      <c r="BR25" s="371"/>
      <c r="BS25" s="371"/>
      <c r="BT25" s="371"/>
      <c r="BU25" s="372"/>
      <c r="BV25" s="370">
        <v>471831</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167</v>
      </c>
      <c r="F26" s="437"/>
      <c r="G26" s="437"/>
      <c r="H26" s="437"/>
      <c r="I26" s="437"/>
      <c r="J26" s="437"/>
      <c r="K26" s="438"/>
      <c r="L26" s="458">
        <v>1</v>
      </c>
      <c r="M26" s="459"/>
      <c r="N26" s="459"/>
      <c r="O26" s="459"/>
      <c r="P26" s="501"/>
      <c r="Q26" s="458">
        <v>5500</v>
      </c>
      <c r="R26" s="459"/>
      <c r="S26" s="459"/>
      <c r="T26" s="459"/>
      <c r="U26" s="459"/>
      <c r="V26" s="501"/>
      <c r="W26" s="553"/>
      <c r="X26" s="554"/>
      <c r="Y26" s="555"/>
      <c r="Z26" s="457" t="s">
        <v>168</v>
      </c>
      <c r="AA26" s="559"/>
      <c r="AB26" s="559"/>
      <c r="AC26" s="559"/>
      <c r="AD26" s="559"/>
      <c r="AE26" s="559"/>
      <c r="AF26" s="559"/>
      <c r="AG26" s="560"/>
      <c r="AH26" s="458">
        <v>5</v>
      </c>
      <c r="AI26" s="459"/>
      <c r="AJ26" s="459"/>
      <c r="AK26" s="459"/>
      <c r="AL26" s="501"/>
      <c r="AM26" s="458">
        <v>16830</v>
      </c>
      <c r="AN26" s="459"/>
      <c r="AO26" s="459"/>
      <c r="AP26" s="459"/>
      <c r="AQ26" s="459"/>
      <c r="AR26" s="501"/>
      <c r="AS26" s="458">
        <v>3366</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170</v>
      </c>
      <c r="F27" s="437"/>
      <c r="G27" s="437"/>
      <c r="H27" s="437"/>
      <c r="I27" s="437"/>
      <c r="J27" s="437"/>
      <c r="K27" s="438"/>
      <c r="L27" s="458">
        <v>1</v>
      </c>
      <c r="M27" s="459"/>
      <c r="N27" s="459"/>
      <c r="O27" s="459"/>
      <c r="P27" s="501"/>
      <c r="Q27" s="458">
        <v>2750</v>
      </c>
      <c r="R27" s="459"/>
      <c r="S27" s="459"/>
      <c r="T27" s="459"/>
      <c r="U27" s="459"/>
      <c r="V27" s="501"/>
      <c r="W27" s="553"/>
      <c r="X27" s="554"/>
      <c r="Y27" s="555"/>
      <c r="Z27" s="457" t="s">
        <v>171</v>
      </c>
      <c r="AA27" s="437"/>
      <c r="AB27" s="437"/>
      <c r="AC27" s="437"/>
      <c r="AD27" s="437"/>
      <c r="AE27" s="437"/>
      <c r="AF27" s="437"/>
      <c r="AG27" s="438"/>
      <c r="AH27" s="458" t="s">
        <v>122</v>
      </c>
      <c r="AI27" s="459"/>
      <c r="AJ27" s="459"/>
      <c r="AK27" s="459"/>
      <c r="AL27" s="501"/>
      <c r="AM27" s="458" t="s">
        <v>122</v>
      </c>
      <c r="AN27" s="459"/>
      <c r="AO27" s="459"/>
      <c r="AP27" s="459"/>
      <c r="AQ27" s="459"/>
      <c r="AR27" s="501"/>
      <c r="AS27" s="458" t="s">
        <v>122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460000</v>
      </c>
      <c r="BO27" s="527"/>
      <c r="BP27" s="527"/>
      <c r="BQ27" s="527"/>
      <c r="BR27" s="527"/>
      <c r="BS27" s="527"/>
      <c r="BT27" s="527"/>
      <c r="BU27" s="528"/>
      <c r="BV27" s="526">
        <v>460000</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173</v>
      </c>
      <c r="F28" s="437"/>
      <c r="G28" s="437"/>
      <c r="H28" s="437"/>
      <c r="I28" s="437"/>
      <c r="J28" s="437"/>
      <c r="K28" s="438"/>
      <c r="L28" s="458">
        <v>1</v>
      </c>
      <c r="M28" s="459"/>
      <c r="N28" s="459"/>
      <c r="O28" s="459"/>
      <c r="P28" s="501"/>
      <c r="Q28" s="458">
        <v>2100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1181193</v>
      </c>
      <c r="BO28" s="371"/>
      <c r="BP28" s="371"/>
      <c r="BQ28" s="371"/>
      <c r="BR28" s="371"/>
      <c r="BS28" s="371"/>
      <c r="BT28" s="371"/>
      <c r="BU28" s="372"/>
      <c r="BV28" s="370">
        <v>1130775</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176</v>
      </c>
      <c r="F29" s="437"/>
      <c r="G29" s="437"/>
      <c r="H29" s="437"/>
      <c r="I29" s="437"/>
      <c r="J29" s="437"/>
      <c r="K29" s="438"/>
      <c r="L29" s="458">
        <v>12</v>
      </c>
      <c r="M29" s="459"/>
      <c r="N29" s="459"/>
      <c r="O29" s="459"/>
      <c r="P29" s="501"/>
      <c r="Q29" s="458">
        <v>1860</v>
      </c>
      <c r="R29" s="459"/>
      <c r="S29" s="459"/>
      <c r="T29" s="459"/>
      <c r="U29" s="459"/>
      <c r="V29" s="501"/>
      <c r="W29" s="556"/>
      <c r="X29" s="557"/>
      <c r="Y29" s="558"/>
      <c r="Z29" s="457" t="s">
        <v>177</v>
      </c>
      <c r="AA29" s="437"/>
      <c r="AB29" s="437"/>
      <c r="AC29" s="437"/>
      <c r="AD29" s="437"/>
      <c r="AE29" s="437"/>
      <c r="AF29" s="437"/>
      <c r="AG29" s="438"/>
      <c r="AH29" s="458">
        <v>128</v>
      </c>
      <c r="AI29" s="459"/>
      <c r="AJ29" s="459"/>
      <c r="AK29" s="459"/>
      <c r="AL29" s="501"/>
      <c r="AM29" s="458">
        <v>394880</v>
      </c>
      <c r="AN29" s="459"/>
      <c r="AO29" s="459"/>
      <c r="AP29" s="459"/>
      <c r="AQ29" s="459"/>
      <c r="AR29" s="501"/>
      <c r="AS29" s="458">
        <v>3085</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443249</v>
      </c>
      <c r="BO29" s="408"/>
      <c r="BP29" s="408"/>
      <c r="BQ29" s="408"/>
      <c r="BR29" s="408"/>
      <c r="BS29" s="408"/>
      <c r="BT29" s="408"/>
      <c r="BU29" s="409"/>
      <c r="BV29" s="407">
        <v>511198</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96.2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4703272</v>
      </c>
      <c r="BO30" s="527"/>
      <c r="BP30" s="527"/>
      <c r="BQ30" s="527"/>
      <c r="BR30" s="527"/>
      <c r="BS30" s="527"/>
      <c r="BT30" s="527"/>
      <c r="BU30" s="528"/>
      <c r="BV30" s="526">
        <v>5068161</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佐久穂町国民健康保険特別会計</v>
      </c>
      <c r="X34" s="598"/>
      <c r="Y34" s="598"/>
      <c r="Z34" s="598"/>
      <c r="AA34" s="598"/>
      <c r="AB34" s="598"/>
      <c r="AC34" s="598"/>
      <c r="AD34" s="598"/>
      <c r="AE34" s="598"/>
      <c r="AF34" s="598"/>
      <c r="AG34" s="598"/>
      <c r="AH34" s="598"/>
      <c r="AI34" s="598"/>
      <c r="AJ34" s="598"/>
      <c r="AK34" s="598"/>
      <c r="AL34" s="181"/>
      <c r="AM34" s="597">
        <f>IF(AO34="","",MAX(C34:D43,U34:V43)+1)</f>
        <v>7</v>
      </c>
      <c r="AN34" s="597"/>
      <c r="AO34" s="598" t="str">
        <f>IF('各会計、関係団体の財政状況及び健全化判断比率'!B32="","",'各会計、関係団体の財政状況及び健全化判断比率'!B32)</f>
        <v>佐久穂町病院事業会計</v>
      </c>
      <c r="AP34" s="598"/>
      <c r="AQ34" s="598"/>
      <c r="AR34" s="598"/>
      <c r="AS34" s="598"/>
      <c r="AT34" s="598"/>
      <c r="AU34" s="598"/>
      <c r="AV34" s="598"/>
      <c r="AW34" s="598"/>
      <c r="AX34" s="598"/>
      <c r="AY34" s="598"/>
      <c r="AZ34" s="598"/>
      <c r="BA34" s="598"/>
      <c r="BB34" s="598"/>
      <c r="BC34" s="598"/>
      <c r="BD34" s="181"/>
      <c r="BE34" s="597">
        <f>IF(BG34="","",MAX(C34:D43,U34:V43,AM34:AN43)+1)</f>
        <v>10</v>
      </c>
      <c r="BF34" s="597"/>
      <c r="BG34" s="598" t="str">
        <f>IF('各会計、関係団体の財政状況及び健全化判断比率'!B35="","",'各会計、関係団体の財政状況及び健全化判断比率'!B35)</f>
        <v>佐久穂町住宅地造成事業特別会計</v>
      </c>
      <c r="BH34" s="598"/>
      <c r="BI34" s="598"/>
      <c r="BJ34" s="598"/>
      <c r="BK34" s="598"/>
      <c r="BL34" s="598"/>
      <c r="BM34" s="598"/>
      <c r="BN34" s="598"/>
      <c r="BO34" s="598"/>
      <c r="BP34" s="598"/>
      <c r="BQ34" s="598"/>
      <c r="BR34" s="598"/>
      <c r="BS34" s="598"/>
      <c r="BT34" s="598"/>
      <c r="BU34" s="598"/>
      <c r="BV34" s="181"/>
      <c r="BW34" s="597">
        <f>IF(BY34="","",MAX(C34:D43,U34:V43,AM34:AN43,BE34:BF43)+1)</f>
        <v>11</v>
      </c>
      <c r="BX34" s="597"/>
      <c r="BY34" s="598" t="str">
        <f>IF('各会計、関係団体の財政状況及び健全化判断比率'!B68="","",'各会計、関係団体の財政状況及び健全化判断比率'!B68)</f>
        <v>佐久環境衛生組合（一般会計）</v>
      </c>
      <c r="BZ34" s="598"/>
      <c r="CA34" s="598"/>
      <c r="CB34" s="598"/>
      <c r="CC34" s="598"/>
      <c r="CD34" s="598"/>
      <c r="CE34" s="598"/>
      <c r="CF34" s="598"/>
      <c r="CG34" s="598"/>
      <c r="CH34" s="598"/>
      <c r="CI34" s="598"/>
      <c r="CJ34" s="598"/>
      <c r="CK34" s="598"/>
      <c r="CL34" s="598"/>
      <c r="CM34" s="598"/>
      <c r="CN34" s="181"/>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f>IF(E35="","",C34+1)</f>
        <v>2</v>
      </c>
      <c r="D35" s="597"/>
      <c r="E35" s="598" t="str">
        <f>IF('各会計、関係団体の財政状況及び健全化判断比率'!B8="","",'各会計、関係団体の財政状況及び健全化判断比率'!B8)</f>
        <v>佐久穂町住宅改修資金等貸付事業特別会計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佐久穂町介護保険特別会計</v>
      </c>
      <c r="X35" s="598"/>
      <c r="Y35" s="598"/>
      <c r="Z35" s="598"/>
      <c r="AA35" s="598"/>
      <c r="AB35" s="598"/>
      <c r="AC35" s="598"/>
      <c r="AD35" s="598"/>
      <c r="AE35" s="598"/>
      <c r="AF35" s="598"/>
      <c r="AG35" s="598"/>
      <c r="AH35" s="598"/>
      <c r="AI35" s="598"/>
      <c r="AJ35" s="598"/>
      <c r="AK35" s="598"/>
      <c r="AL35" s="181"/>
      <c r="AM35" s="597">
        <f t="shared" ref="AM35:AM43" si="0">IF(AO35="","",AM34+1)</f>
        <v>8</v>
      </c>
      <c r="AN35" s="597"/>
      <c r="AO35" s="598" t="str">
        <f>IF('各会計、関係団体の財政状況及び健全化判断比率'!B33="","",'各会計、関係団体の財政状況及び健全化判断比率'!B33)</f>
        <v>佐久穂町簡易水道事業特別会計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12</v>
      </c>
      <c r="BX35" s="597"/>
      <c r="BY35" s="598" t="str">
        <f>IF('各会計、関係団体の財政状況及び健全化判断比率'!B69="","",'各会計、関係団体の財政状況及び健全化判断比率'!B69)</f>
        <v>佐久環境衛生組合（公共下水道事業特別会計）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佐久穂町老人保健施設特別会計</v>
      </c>
      <c r="X36" s="598"/>
      <c r="Y36" s="598"/>
      <c r="Z36" s="598"/>
      <c r="AA36" s="598"/>
      <c r="AB36" s="598"/>
      <c r="AC36" s="598"/>
      <c r="AD36" s="598"/>
      <c r="AE36" s="598"/>
      <c r="AF36" s="598"/>
      <c r="AG36" s="598"/>
      <c r="AH36" s="598"/>
      <c r="AI36" s="598"/>
      <c r="AJ36" s="598"/>
      <c r="AK36" s="598"/>
      <c r="AL36" s="181"/>
      <c r="AM36" s="597">
        <f t="shared" si="0"/>
        <v>9</v>
      </c>
      <c r="AN36" s="597"/>
      <c r="AO36" s="598" t="str">
        <f>IF('各会計、関係団体の財政状況及び健全化判断比率'!B34="","",'各会計、関係団体の財政状況及び健全化判断比率'!B34)</f>
        <v>佐久穂町農業集落排水事業特別会計</v>
      </c>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13</v>
      </c>
      <c r="BX36" s="597"/>
      <c r="BY36" s="598" t="str">
        <f>IF('各会計、関係団体の財政状況及び健全化判断比率'!B70="","",'各会計、関係団体の財政状況及び健全化判断比率'!B70)</f>
        <v>長野県市町村自治振興組合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f t="shared" si="4"/>
        <v>6</v>
      </c>
      <c r="V37" s="597"/>
      <c r="W37" s="598" t="str">
        <f>IF('各会計、関係団体の財政状況及び健全化判断比率'!B31="","",'各会計、関係団体の財政状況及び健全化判断比率'!B31)</f>
        <v>佐久穂町後期高齢者医療特別会計</v>
      </c>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14</v>
      </c>
      <c r="BX37" s="597"/>
      <c r="BY37" s="598" t="str">
        <f>IF('各会計、関係団体の財政状況及び健全化判断比率'!B71="","",'各会計、関係団体の財政状況及び健全化判断比率'!B71)</f>
        <v>長野県市町村総合事務組合（一般会計）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15</v>
      </c>
      <c r="BX38" s="597"/>
      <c r="BY38" s="598" t="str">
        <f>IF('各会計、関係団体の財政状況及び健全化判断比率'!B72="","",'各会計、関係団体の財政状況及び健全化判断比率'!B72)</f>
        <v>長野県市町村総合事務組合（非常勤職員公務災害補償特別会計）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16</v>
      </c>
      <c r="BX39" s="597"/>
      <c r="BY39" s="598" t="str">
        <f>IF('各会計、関係団体の財政状況及び健全化判断比率'!B73="","",'各会計、関係団体の財政状況及び健全化判断比率'!B73)</f>
        <v>長野県後期高齢医療広域連合（一般会計）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17</v>
      </c>
      <c r="BX40" s="597"/>
      <c r="BY40" s="598" t="str">
        <f>IF('各会計、関係団体の財政状況及び健全化判断比率'!B74="","",'各会計、関係団体の財政状況及び健全化判断比率'!B74)</f>
        <v>長野県後期高齢医療広域連合（後期高齢者医療特別会計）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18</v>
      </c>
      <c r="BX41" s="597"/>
      <c r="BY41" s="598" t="str">
        <f>IF('各会計、関係団体の財政状況及び健全化判断比率'!B75="","",'各会計、関係団体の財政状況及び健全化判断比率'!B75)</f>
        <v>長野県地方税滞納整理機構</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f t="shared" si="2"/>
        <v>19</v>
      </c>
      <c r="BX42" s="597"/>
      <c r="BY42" s="598" t="str">
        <f>IF('各会計、関係団体の財政状況及び健全化判断比率'!B76="","",'各会計、関係団体の財政状況及び健全化判断比率'!B76)</f>
        <v>東北信市町村交通災害共済事務組合</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f t="shared" si="2"/>
        <v>20</v>
      </c>
      <c r="BX43" s="597"/>
      <c r="BY43" s="598" t="str">
        <f>IF('各会計、関係団体の財政状況及び健全化判断比率'!B77="","",'各会計、関係団体の財政状況及び健全化判断比率'!B77)</f>
        <v>佐久水道企業団</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XgOdUro4K++aAz9Unt2zQIRnpzNjSRN9FlR4gS6jG3ms/M3tghVlAl39pHYoIheOVPTTyhxwbuCv11NvuW6rkg==" saltValue="pSEl4fKPiCUgsSeJ96hUp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1"/>
  <sheetViews>
    <sheetView showGridLines="0" zoomScaleSheetLayoutView="100" workbookViewId="0">
      <selection activeCell="F4" sqref="F4"/>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2">
      <c r="A34" s="22"/>
      <c r="B34" s="31"/>
      <c r="C34" s="1148" t="s">
        <v>537</v>
      </c>
      <c r="D34" s="1148"/>
      <c r="E34" s="1149"/>
      <c r="F34" s="32">
        <v>0.24</v>
      </c>
      <c r="G34" s="33">
        <v>8.7799999999999994</v>
      </c>
      <c r="H34" s="33">
        <v>14.99</v>
      </c>
      <c r="I34" s="33">
        <v>17.41</v>
      </c>
      <c r="J34" s="34">
        <v>9.01</v>
      </c>
      <c r="K34" s="22"/>
      <c r="L34" s="22"/>
      <c r="M34" s="22"/>
      <c r="N34" s="22"/>
      <c r="O34" s="22"/>
      <c r="P34" s="22"/>
    </row>
    <row r="35" spans="1:16" ht="39" customHeight="1" x14ac:dyDescent="0.2">
      <c r="A35" s="22"/>
      <c r="B35" s="35"/>
      <c r="C35" s="1142" t="s">
        <v>538</v>
      </c>
      <c r="D35" s="1143"/>
      <c r="E35" s="1144"/>
      <c r="F35" s="36">
        <v>1.94</v>
      </c>
      <c r="G35" s="37">
        <v>1.33</v>
      </c>
      <c r="H35" s="37">
        <v>1.37</v>
      </c>
      <c r="I35" s="37">
        <v>2.09</v>
      </c>
      <c r="J35" s="38">
        <v>2.25</v>
      </c>
      <c r="K35" s="22"/>
      <c r="L35" s="22"/>
      <c r="M35" s="22"/>
      <c r="N35" s="22"/>
      <c r="O35" s="22"/>
      <c r="P35" s="22"/>
    </row>
    <row r="36" spans="1:16" ht="39" customHeight="1" x14ac:dyDescent="0.2">
      <c r="A36" s="22"/>
      <c r="B36" s="35"/>
      <c r="C36" s="1142" t="s">
        <v>539</v>
      </c>
      <c r="D36" s="1143"/>
      <c r="E36" s="1144"/>
      <c r="F36" s="36">
        <v>0.01</v>
      </c>
      <c r="G36" s="37">
        <v>0.14000000000000001</v>
      </c>
      <c r="H36" s="37">
        <v>0.04</v>
      </c>
      <c r="I36" s="37">
        <v>0</v>
      </c>
      <c r="J36" s="38">
        <v>1.45</v>
      </c>
      <c r="K36" s="22"/>
      <c r="L36" s="22"/>
      <c r="M36" s="22"/>
      <c r="N36" s="22"/>
      <c r="O36" s="22"/>
      <c r="P36" s="22"/>
    </row>
    <row r="37" spans="1:16" ht="39" customHeight="1" x14ac:dyDescent="0.2">
      <c r="A37" s="22"/>
      <c r="B37" s="35"/>
      <c r="C37" s="1142" t="s">
        <v>540</v>
      </c>
      <c r="D37" s="1143"/>
      <c r="E37" s="1144"/>
      <c r="F37" s="36">
        <v>0.2</v>
      </c>
      <c r="G37" s="37">
        <v>0.18</v>
      </c>
      <c r="H37" s="37">
        <v>0</v>
      </c>
      <c r="I37" s="37">
        <v>0.18</v>
      </c>
      <c r="J37" s="38">
        <v>0.46</v>
      </c>
      <c r="K37" s="22"/>
      <c r="L37" s="22"/>
      <c r="M37" s="22"/>
      <c r="N37" s="22"/>
      <c r="O37" s="22"/>
      <c r="P37" s="22"/>
    </row>
    <row r="38" spans="1:16" ht="39" customHeight="1" x14ac:dyDescent="0.2">
      <c r="A38" s="22"/>
      <c r="B38" s="35"/>
      <c r="C38" s="1142" t="s">
        <v>541</v>
      </c>
      <c r="D38" s="1143"/>
      <c r="E38" s="1144"/>
      <c r="F38" s="36">
        <v>0.46</v>
      </c>
      <c r="G38" s="37">
        <v>0.17</v>
      </c>
      <c r="H38" s="37">
        <v>0.32</v>
      </c>
      <c r="I38" s="37">
        <v>0.75</v>
      </c>
      <c r="J38" s="38">
        <v>0.46</v>
      </c>
      <c r="K38" s="22"/>
      <c r="L38" s="22"/>
      <c r="M38" s="22"/>
      <c r="N38" s="22"/>
      <c r="O38" s="22"/>
      <c r="P38" s="22"/>
    </row>
    <row r="39" spans="1:16" ht="39" customHeight="1" x14ac:dyDescent="0.2">
      <c r="A39" s="22"/>
      <c r="B39" s="35"/>
      <c r="C39" s="1142" t="s">
        <v>542</v>
      </c>
      <c r="D39" s="1143"/>
      <c r="E39" s="1144"/>
      <c r="F39" s="36">
        <v>0.28000000000000003</v>
      </c>
      <c r="G39" s="37">
        <v>0.72</v>
      </c>
      <c r="H39" s="37">
        <v>0.5</v>
      </c>
      <c r="I39" s="37">
        <v>0.65</v>
      </c>
      <c r="J39" s="38">
        <v>0.33</v>
      </c>
      <c r="K39" s="22"/>
      <c r="L39" s="22"/>
      <c r="M39" s="22"/>
      <c r="N39" s="22"/>
      <c r="O39" s="22"/>
      <c r="P39" s="22"/>
    </row>
    <row r="40" spans="1:16" ht="39" customHeight="1" x14ac:dyDescent="0.2">
      <c r="A40" s="22"/>
      <c r="B40" s="35"/>
      <c r="C40" s="1142" t="s">
        <v>543</v>
      </c>
      <c r="D40" s="1143"/>
      <c r="E40" s="1144"/>
      <c r="F40" s="36">
        <v>0</v>
      </c>
      <c r="G40" s="37">
        <v>0.04</v>
      </c>
      <c r="H40" s="37">
        <v>0</v>
      </c>
      <c r="I40" s="37">
        <v>0.05</v>
      </c>
      <c r="J40" s="38">
        <v>7.0000000000000007E-2</v>
      </c>
      <c r="K40" s="22"/>
      <c r="L40" s="22"/>
      <c r="M40" s="22"/>
      <c r="N40" s="22"/>
      <c r="O40" s="22"/>
      <c r="P40" s="22"/>
    </row>
    <row r="41" spans="1:16" ht="39" customHeight="1" x14ac:dyDescent="0.2">
      <c r="A41" s="22"/>
      <c r="B41" s="35"/>
      <c r="C41" s="1142" t="s">
        <v>544</v>
      </c>
      <c r="D41" s="1143"/>
      <c r="E41" s="1144"/>
      <c r="F41" s="36">
        <v>0.26</v>
      </c>
      <c r="G41" s="37">
        <v>0.41</v>
      </c>
      <c r="H41" s="37">
        <v>7.0000000000000007E-2</v>
      </c>
      <c r="I41" s="37">
        <v>0.01</v>
      </c>
      <c r="J41" s="38">
        <v>7.0000000000000007E-2</v>
      </c>
      <c r="K41" s="22"/>
      <c r="L41" s="22"/>
      <c r="M41" s="22"/>
      <c r="N41" s="22"/>
      <c r="O41" s="22"/>
      <c r="P41" s="22"/>
    </row>
    <row r="42" spans="1:16" ht="39" customHeight="1" x14ac:dyDescent="0.2">
      <c r="A42" s="22"/>
      <c r="B42" s="39"/>
      <c r="C42" s="1142" t="s">
        <v>545</v>
      </c>
      <c r="D42" s="1143"/>
      <c r="E42" s="1144"/>
      <c r="F42" s="36" t="s">
        <v>490</v>
      </c>
      <c r="G42" s="37" t="s">
        <v>490</v>
      </c>
      <c r="H42" s="37" t="s">
        <v>490</v>
      </c>
      <c r="I42" s="37" t="s">
        <v>490</v>
      </c>
      <c r="J42" s="38" t="s">
        <v>490</v>
      </c>
      <c r="K42" s="22"/>
      <c r="L42" s="22"/>
      <c r="M42" s="22"/>
      <c r="N42" s="22"/>
      <c r="O42" s="22"/>
      <c r="P42" s="22"/>
    </row>
    <row r="43" spans="1:16" ht="39" customHeight="1" thickBot="1" x14ac:dyDescent="0.25">
      <c r="A43" s="22"/>
      <c r="B43" s="40"/>
      <c r="C43" s="1145" t="s">
        <v>546</v>
      </c>
      <c r="D43" s="1146"/>
      <c r="E43" s="1147"/>
      <c r="F43" s="41">
        <v>0.01</v>
      </c>
      <c r="G43" s="42">
        <v>0.01</v>
      </c>
      <c r="H43" s="42">
        <v>0.01</v>
      </c>
      <c r="I43" s="42">
        <v>0.01</v>
      </c>
      <c r="J43" s="43">
        <v>0.02</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row r="50" s="23" customFormat="1" ht="13.5" hidden="1" customHeight="1" x14ac:dyDescent="0.2"/>
    <row r="51" s="23" customFormat="1" ht="13.5" hidden="1" customHeight="1" x14ac:dyDescent="0.2"/>
  </sheetData>
  <sheetProtection algorithmName="SHA-512" hashValue="7TsZDirTW/G6WgATeI8DmZ/JN6cMtk68/WfzhC5t9MLwzHAgXR7xzpROZWhLD+gyL22qiU+Wg30wagC4tWPBew==" saltValue="Q4OyqNQ/kcMprH1m84TpP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6"/>
  <sheetViews>
    <sheetView showGridLines="0" zoomScaleSheetLayoutView="55" workbookViewId="0">
      <selection activeCell="D58" sqref="D58:J58"/>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2">
      <c r="A45" s="48"/>
      <c r="B45" s="1150" t="s">
        <v>9</v>
      </c>
      <c r="C45" s="1151"/>
      <c r="D45" s="58"/>
      <c r="E45" s="1156" t="s">
        <v>10</v>
      </c>
      <c r="F45" s="1156"/>
      <c r="G45" s="1156"/>
      <c r="H45" s="1156"/>
      <c r="I45" s="1156"/>
      <c r="J45" s="1157"/>
      <c r="K45" s="59">
        <v>1074</v>
      </c>
      <c r="L45" s="60">
        <v>950</v>
      </c>
      <c r="M45" s="60">
        <v>882</v>
      </c>
      <c r="N45" s="60">
        <v>1012</v>
      </c>
      <c r="O45" s="61">
        <v>719</v>
      </c>
      <c r="P45" s="48"/>
      <c r="Q45" s="48"/>
      <c r="R45" s="48"/>
      <c r="S45" s="48"/>
      <c r="T45" s="48"/>
      <c r="U45" s="48"/>
    </row>
    <row r="46" spans="1:21" ht="30.75" customHeight="1" x14ac:dyDescent="0.2">
      <c r="A46" s="48"/>
      <c r="B46" s="1152"/>
      <c r="C46" s="1153"/>
      <c r="D46" s="62"/>
      <c r="E46" s="1158" t="s">
        <v>11</v>
      </c>
      <c r="F46" s="1158"/>
      <c r="G46" s="1158"/>
      <c r="H46" s="1158"/>
      <c r="I46" s="1158"/>
      <c r="J46" s="1159"/>
      <c r="K46" s="63" t="s">
        <v>490</v>
      </c>
      <c r="L46" s="64" t="s">
        <v>490</v>
      </c>
      <c r="M46" s="64" t="s">
        <v>490</v>
      </c>
      <c r="N46" s="64" t="s">
        <v>490</v>
      </c>
      <c r="O46" s="65" t="s">
        <v>490</v>
      </c>
      <c r="P46" s="48"/>
      <c r="Q46" s="48"/>
      <c r="R46" s="48"/>
      <c r="S46" s="48"/>
      <c r="T46" s="48"/>
      <c r="U46" s="48"/>
    </row>
    <row r="47" spans="1:21" ht="30.75" customHeight="1" x14ac:dyDescent="0.2">
      <c r="A47" s="48"/>
      <c r="B47" s="1152"/>
      <c r="C47" s="1153"/>
      <c r="D47" s="62"/>
      <c r="E47" s="1158" t="s">
        <v>12</v>
      </c>
      <c r="F47" s="1158"/>
      <c r="G47" s="1158"/>
      <c r="H47" s="1158"/>
      <c r="I47" s="1158"/>
      <c r="J47" s="1159"/>
      <c r="K47" s="63" t="s">
        <v>490</v>
      </c>
      <c r="L47" s="64" t="s">
        <v>490</v>
      </c>
      <c r="M47" s="64" t="s">
        <v>490</v>
      </c>
      <c r="N47" s="64" t="s">
        <v>490</v>
      </c>
      <c r="O47" s="65" t="s">
        <v>490</v>
      </c>
      <c r="P47" s="48"/>
      <c r="Q47" s="48"/>
      <c r="R47" s="48"/>
      <c r="S47" s="48"/>
      <c r="T47" s="48"/>
      <c r="U47" s="48"/>
    </row>
    <row r="48" spans="1:21" ht="30.75" customHeight="1" x14ac:dyDescent="0.2">
      <c r="A48" s="48"/>
      <c r="B48" s="1152"/>
      <c r="C48" s="1153"/>
      <c r="D48" s="62"/>
      <c r="E48" s="1158" t="s">
        <v>13</v>
      </c>
      <c r="F48" s="1158"/>
      <c r="G48" s="1158"/>
      <c r="H48" s="1158"/>
      <c r="I48" s="1158"/>
      <c r="J48" s="1159"/>
      <c r="K48" s="63">
        <v>148</v>
      </c>
      <c r="L48" s="64">
        <v>147</v>
      </c>
      <c r="M48" s="64">
        <v>146</v>
      </c>
      <c r="N48" s="64">
        <v>104</v>
      </c>
      <c r="O48" s="65">
        <v>93</v>
      </c>
      <c r="P48" s="48"/>
      <c r="Q48" s="48"/>
      <c r="R48" s="48"/>
      <c r="S48" s="48"/>
      <c r="T48" s="48"/>
      <c r="U48" s="48"/>
    </row>
    <row r="49" spans="1:21" ht="30.75" customHeight="1" x14ac:dyDescent="0.2">
      <c r="A49" s="48"/>
      <c r="B49" s="1152"/>
      <c r="C49" s="1153"/>
      <c r="D49" s="62"/>
      <c r="E49" s="1158" t="s">
        <v>14</v>
      </c>
      <c r="F49" s="1158"/>
      <c r="G49" s="1158"/>
      <c r="H49" s="1158"/>
      <c r="I49" s="1158"/>
      <c r="J49" s="1159"/>
      <c r="K49" s="63">
        <v>613</v>
      </c>
      <c r="L49" s="64">
        <v>612</v>
      </c>
      <c r="M49" s="64">
        <v>595</v>
      </c>
      <c r="N49" s="64">
        <v>650</v>
      </c>
      <c r="O49" s="65">
        <v>314</v>
      </c>
      <c r="P49" s="48"/>
      <c r="Q49" s="48"/>
      <c r="R49" s="48"/>
      <c r="S49" s="48"/>
      <c r="T49" s="48"/>
      <c r="U49" s="48"/>
    </row>
    <row r="50" spans="1:21" ht="30.75" customHeight="1" x14ac:dyDescent="0.2">
      <c r="A50" s="48"/>
      <c r="B50" s="1152"/>
      <c r="C50" s="1153"/>
      <c r="D50" s="62"/>
      <c r="E50" s="1158" t="s">
        <v>15</v>
      </c>
      <c r="F50" s="1158"/>
      <c r="G50" s="1158"/>
      <c r="H50" s="1158"/>
      <c r="I50" s="1158"/>
      <c r="J50" s="1159"/>
      <c r="K50" s="63" t="s">
        <v>490</v>
      </c>
      <c r="L50" s="64" t="s">
        <v>490</v>
      </c>
      <c r="M50" s="64" t="s">
        <v>490</v>
      </c>
      <c r="N50" s="64" t="s">
        <v>490</v>
      </c>
      <c r="O50" s="65" t="s">
        <v>490</v>
      </c>
      <c r="P50" s="48"/>
      <c r="Q50" s="48"/>
      <c r="R50" s="48"/>
      <c r="S50" s="48"/>
      <c r="T50" s="48"/>
      <c r="U50" s="48"/>
    </row>
    <row r="51" spans="1:21" ht="30.75" customHeight="1" x14ac:dyDescent="0.2">
      <c r="A51" s="48"/>
      <c r="B51" s="1154"/>
      <c r="C51" s="1155"/>
      <c r="D51" s="66"/>
      <c r="E51" s="1158" t="s">
        <v>16</v>
      </c>
      <c r="F51" s="1158"/>
      <c r="G51" s="1158"/>
      <c r="H51" s="1158"/>
      <c r="I51" s="1158"/>
      <c r="J51" s="1159"/>
      <c r="K51" s="63" t="s">
        <v>490</v>
      </c>
      <c r="L51" s="64" t="s">
        <v>490</v>
      </c>
      <c r="M51" s="64" t="s">
        <v>490</v>
      </c>
      <c r="N51" s="64" t="s">
        <v>490</v>
      </c>
      <c r="O51" s="65" t="s">
        <v>490</v>
      </c>
      <c r="P51" s="48"/>
      <c r="Q51" s="48"/>
      <c r="R51" s="48"/>
      <c r="S51" s="48"/>
      <c r="T51" s="48"/>
      <c r="U51" s="48"/>
    </row>
    <row r="52" spans="1:21" ht="30.75" customHeight="1" x14ac:dyDescent="0.2">
      <c r="A52" s="48"/>
      <c r="B52" s="1160" t="s">
        <v>17</v>
      </c>
      <c r="C52" s="1161"/>
      <c r="D52" s="66"/>
      <c r="E52" s="1158" t="s">
        <v>18</v>
      </c>
      <c r="F52" s="1158"/>
      <c r="G52" s="1158"/>
      <c r="H52" s="1158"/>
      <c r="I52" s="1158"/>
      <c r="J52" s="1159"/>
      <c r="K52" s="63">
        <v>1363</v>
      </c>
      <c r="L52" s="64">
        <v>1253</v>
      </c>
      <c r="M52" s="64">
        <v>1173</v>
      </c>
      <c r="N52" s="64">
        <v>1155</v>
      </c>
      <c r="O52" s="65">
        <v>819</v>
      </c>
      <c r="P52" s="48"/>
      <c r="Q52" s="48"/>
      <c r="R52" s="48"/>
      <c r="S52" s="48"/>
      <c r="T52" s="48"/>
      <c r="U52" s="48"/>
    </row>
    <row r="53" spans="1:21" ht="30.75" customHeight="1" thickBot="1" x14ac:dyDescent="0.25">
      <c r="A53" s="48"/>
      <c r="B53" s="1162" t="s">
        <v>19</v>
      </c>
      <c r="C53" s="1163"/>
      <c r="D53" s="67"/>
      <c r="E53" s="1164" t="s">
        <v>20</v>
      </c>
      <c r="F53" s="1164"/>
      <c r="G53" s="1164"/>
      <c r="H53" s="1164"/>
      <c r="I53" s="1164"/>
      <c r="J53" s="1165"/>
      <c r="K53" s="68">
        <v>472</v>
      </c>
      <c r="L53" s="69">
        <v>456</v>
      </c>
      <c r="M53" s="69">
        <v>450</v>
      </c>
      <c r="N53" s="69">
        <v>611</v>
      </c>
      <c r="O53" s="70">
        <v>307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2">
      <c r="B58" s="1166" t="s">
        <v>24</v>
      </c>
      <c r="C58" s="1167"/>
      <c r="D58" s="1172" t="s">
        <v>25</v>
      </c>
      <c r="E58" s="1173"/>
      <c r="F58" s="1173"/>
      <c r="G58" s="1173"/>
      <c r="H58" s="1173"/>
      <c r="I58" s="1173"/>
      <c r="J58" s="1174"/>
      <c r="K58" s="83" t="s">
        <v>571</v>
      </c>
      <c r="L58" s="84" t="s">
        <v>571</v>
      </c>
      <c r="M58" s="84" t="s">
        <v>571</v>
      </c>
      <c r="N58" s="84" t="s">
        <v>571</v>
      </c>
      <c r="O58" s="85" t="s">
        <v>571</v>
      </c>
    </row>
    <row r="59" spans="1:21" ht="31.5" customHeight="1" x14ac:dyDescent="0.2">
      <c r="B59" s="1168"/>
      <c r="C59" s="1169"/>
      <c r="D59" s="1175" t="s">
        <v>26</v>
      </c>
      <c r="E59" s="1176"/>
      <c r="F59" s="1176"/>
      <c r="G59" s="1176"/>
      <c r="H59" s="1176"/>
      <c r="I59" s="1176"/>
      <c r="J59" s="1177"/>
      <c r="K59" s="86" t="s">
        <v>571</v>
      </c>
      <c r="L59" s="87" t="s">
        <v>571</v>
      </c>
      <c r="M59" s="87" t="s">
        <v>571</v>
      </c>
      <c r="N59" s="87" t="s">
        <v>571</v>
      </c>
      <c r="O59" s="88" t="s">
        <v>571</v>
      </c>
    </row>
    <row r="60" spans="1:21" ht="31.5" customHeight="1" thickBot="1" x14ac:dyDescent="0.25">
      <c r="B60" s="1170"/>
      <c r="C60" s="1171"/>
      <c r="D60" s="1178" t="s">
        <v>27</v>
      </c>
      <c r="E60" s="1179"/>
      <c r="F60" s="1179"/>
      <c r="G60" s="1179"/>
      <c r="H60" s="1179"/>
      <c r="I60" s="1179"/>
      <c r="J60" s="1180"/>
      <c r="K60" s="89" t="s">
        <v>571</v>
      </c>
      <c r="L60" s="90" t="s">
        <v>571</v>
      </c>
      <c r="M60" s="90" t="s">
        <v>571</v>
      </c>
      <c r="N60" s="90" t="s">
        <v>571</v>
      </c>
      <c r="O60" s="91" t="s">
        <v>571</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2"/>
    <row r="66" s="49" customFormat="1" ht="12.6" hidden="1" customHeight="1" x14ac:dyDescent="0.2"/>
  </sheetData>
  <sheetProtection algorithmName="SHA-512" hashValue="++hiL/Wv84tIX36Ma/0ZHfvi9a1mzHKY2QOFQilsSezpKLJRnPMzZTEe123eKb7htWyV0l14Hggt1LG7dYyqUQ==" saltValue="379h9e+sT9sjpJVyTdcJj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H4" sqref="H4"/>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s="96" customFormat="1" ht="15" customHeight="1" x14ac:dyDescent="0.2"/>
    <row r="21" s="96" customFormat="1" ht="15" customHeight="1" x14ac:dyDescent="0.2"/>
    <row r="22" s="96" customFormat="1" ht="15" customHeight="1" x14ac:dyDescent="0.2"/>
    <row r="23" s="96" customFormat="1" ht="15" customHeight="1" x14ac:dyDescent="0.2"/>
    <row r="24" s="96" customFormat="1" ht="15" customHeight="1" x14ac:dyDescent="0.2"/>
    <row r="25" s="96" customFormat="1"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529</v>
      </c>
      <c r="J40" s="103" t="s">
        <v>530</v>
      </c>
      <c r="K40" s="103" t="s">
        <v>531</v>
      </c>
      <c r="L40" s="103" t="s">
        <v>532</v>
      </c>
      <c r="M40" s="104" t="s">
        <v>533</v>
      </c>
    </row>
    <row r="41" spans="2:13" ht="27.75" customHeight="1" x14ac:dyDescent="0.2">
      <c r="B41" s="1181" t="s">
        <v>30</v>
      </c>
      <c r="C41" s="1182"/>
      <c r="D41" s="105"/>
      <c r="E41" s="1187" t="s">
        <v>31</v>
      </c>
      <c r="F41" s="1187"/>
      <c r="G41" s="1187"/>
      <c r="H41" s="1188"/>
      <c r="I41" s="355">
        <v>4945</v>
      </c>
      <c r="J41" s="356">
        <v>4696</v>
      </c>
      <c r="K41" s="356">
        <v>4142</v>
      </c>
      <c r="L41" s="356">
        <v>3764</v>
      </c>
      <c r="M41" s="357">
        <v>4032</v>
      </c>
    </row>
    <row r="42" spans="2:13" ht="27.75" customHeight="1" x14ac:dyDescent="0.2">
      <c r="B42" s="1183"/>
      <c r="C42" s="1184"/>
      <c r="D42" s="106"/>
      <c r="E42" s="1189" t="s">
        <v>32</v>
      </c>
      <c r="F42" s="1189"/>
      <c r="G42" s="1189"/>
      <c r="H42" s="1190"/>
      <c r="I42" s="358" t="s">
        <v>490</v>
      </c>
      <c r="J42" s="359" t="s">
        <v>490</v>
      </c>
      <c r="K42" s="359" t="s">
        <v>490</v>
      </c>
      <c r="L42" s="359" t="s">
        <v>490</v>
      </c>
      <c r="M42" s="360" t="s">
        <v>490</v>
      </c>
    </row>
    <row r="43" spans="2:13" ht="27.75" customHeight="1" x14ac:dyDescent="0.2">
      <c r="B43" s="1183"/>
      <c r="C43" s="1184"/>
      <c r="D43" s="106"/>
      <c r="E43" s="1189" t="s">
        <v>33</v>
      </c>
      <c r="F43" s="1189"/>
      <c r="G43" s="1189"/>
      <c r="H43" s="1190"/>
      <c r="I43" s="358">
        <v>983</v>
      </c>
      <c r="J43" s="359">
        <v>929</v>
      </c>
      <c r="K43" s="359">
        <v>946</v>
      </c>
      <c r="L43" s="359">
        <v>686</v>
      </c>
      <c r="M43" s="360">
        <v>570</v>
      </c>
    </row>
    <row r="44" spans="2:13" ht="27.75" customHeight="1" x14ac:dyDescent="0.2">
      <c r="B44" s="1183"/>
      <c r="C44" s="1184"/>
      <c r="D44" s="106"/>
      <c r="E44" s="1189" t="s">
        <v>34</v>
      </c>
      <c r="F44" s="1189"/>
      <c r="G44" s="1189"/>
      <c r="H44" s="1190"/>
      <c r="I44" s="358">
        <v>5281</v>
      </c>
      <c r="J44" s="359">
        <v>4814</v>
      </c>
      <c r="K44" s="359">
        <v>4286</v>
      </c>
      <c r="L44" s="359">
        <v>1321</v>
      </c>
      <c r="M44" s="360">
        <v>1110</v>
      </c>
    </row>
    <row r="45" spans="2:13" ht="27.75" customHeight="1" x14ac:dyDescent="0.2">
      <c r="B45" s="1183"/>
      <c r="C45" s="1184"/>
      <c r="D45" s="106"/>
      <c r="E45" s="1189" t="s">
        <v>35</v>
      </c>
      <c r="F45" s="1189"/>
      <c r="G45" s="1189"/>
      <c r="H45" s="1190"/>
      <c r="I45" s="358">
        <v>709</v>
      </c>
      <c r="J45" s="359">
        <v>805</v>
      </c>
      <c r="K45" s="359">
        <v>857</v>
      </c>
      <c r="L45" s="359">
        <v>821</v>
      </c>
      <c r="M45" s="360">
        <v>773</v>
      </c>
    </row>
    <row r="46" spans="2:13" ht="27.75" customHeight="1" x14ac:dyDescent="0.2">
      <c r="B46" s="1183"/>
      <c r="C46" s="1184"/>
      <c r="D46" s="107"/>
      <c r="E46" s="1189" t="s">
        <v>36</v>
      </c>
      <c r="F46" s="1189"/>
      <c r="G46" s="1189"/>
      <c r="H46" s="1190"/>
      <c r="I46" s="358" t="s">
        <v>490</v>
      </c>
      <c r="J46" s="359" t="s">
        <v>490</v>
      </c>
      <c r="K46" s="359" t="s">
        <v>490</v>
      </c>
      <c r="L46" s="359" t="s">
        <v>490</v>
      </c>
      <c r="M46" s="360" t="s">
        <v>490</v>
      </c>
    </row>
    <row r="47" spans="2:13" ht="27.75" customHeight="1" x14ac:dyDescent="0.2">
      <c r="B47" s="1183"/>
      <c r="C47" s="1184"/>
      <c r="D47" s="108"/>
      <c r="E47" s="1191" t="s">
        <v>37</v>
      </c>
      <c r="F47" s="1192"/>
      <c r="G47" s="1192"/>
      <c r="H47" s="1193"/>
      <c r="I47" s="358" t="s">
        <v>490</v>
      </c>
      <c r="J47" s="359" t="s">
        <v>490</v>
      </c>
      <c r="K47" s="359" t="s">
        <v>490</v>
      </c>
      <c r="L47" s="359" t="s">
        <v>490</v>
      </c>
      <c r="M47" s="360" t="s">
        <v>490</v>
      </c>
    </row>
    <row r="48" spans="2:13" ht="27.75" customHeight="1" x14ac:dyDescent="0.2">
      <c r="B48" s="1183"/>
      <c r="C48" s="1184"/>
      <c r="D48" s="106"/>
      <c r="E48" s="1189" t="s">
        <v>38</v>
      </c>
      <c r="F48" s="1189"/>
      <c r="G48" s="1189"/>
      <c r="H48" s="1190"/>
      <c r="I48" s="358" t="s">
        <v>490</v>
      </c>
      <c r="J48" s="359" t="s">
        <v>490</v>
      </c>
      <c r="K48" s="359" t="s">
        <v>490</v>
      </c>
      <c r="L48" s="359" t="s">
        <v>490</v>
      </c>
      <c r="M48" s="360" t="s">
        <v>490</v>
      </c>
    </row>
    <row r="49" spans="2:13" ht="27.75" customHeight="1" x14ac:dyDescent="0.2">
      <c r="B49" s="1185"/>
      <c r="C49" s="1186"/>
      <c r="D49" s="106"/>
      <c r="E49" s="1189" t="s">
        <v>39</v>
      </c>
      <c r="F49" s="1189"/>
      <c r="G49" s="1189"/>
      <c r="H49" s="1190"/>
      <c r="I49" s="358" t="s">
        <v>490</v>
      </c>
      <c r="J49" s="359" t="s">
        <v>490</v>
      </c>
      <c r="K49" s="359" t="s">
        <v>490</v>
      </c>
      <c r="L49" s="359" t="s">
        <v>490</v>
      </c>
      <c r="M49" s="360" t="s">
        <v>490</v>
      </c>
    </row>
    <row r="50" spans="2:13" ht="27.75" customHeight="1" x14ac:dyDescent="0.2">
      <c r="B50" s="1194" t="s">
        <v>40</v>
      </c>
      <c r="C50" s="1195"/>
      <c r="D50" s="109"/>
      <c r="E50" s="1189" t="s">
        <v>41</v>
      </c>
      <c r="F50" s="1189"/>
      <c r="G50" s="1189"/>
      <c r="H50" s="1190"/>
      <c r="I50" s="358">
        <v>6233</v>
      </c>
      <c r="J50" s="359">
        <v>5806</v>
      </c>
      <c r="K50" s="359">
        <v>5463</v>
      </c>
      <c r="L50" s="359">
        <v>5992</v>
      </c>
      <c r="M50" s="360">
        <v>5625</v>
      </c>
    </row>
    <row r="51" spans="2:13" ht="27.75" customHeight="1" x14ac:dyDescent="0.2">
      <c r="B51" s="1183"/>
      <c r="C51" s="1184"/>
      <c r="D51" s="106"/>
      <c r="E51" s="1189" t="s">
        <v>42</v>
      </c>
      <c r="F51" s="1189"/>
      <c r="G51" s="1189"/>
      <c r="H51" s="1190"/>
      <c r="I51" s="358">
        <v>3</v>
      </c>
      <c r="J51" s="359" t="s">
        <v>490</v>
      </c>
      <c r="K51" s="359" t="s">
        <v>490</v>
      </c>
      <c r="L51" s="359" t="s">
        <v>490</v>
      </c>
      <c r="M51" s="360" t="s">
        <v>490</v>
      </c>
    </row>
    <row r="52" spans="2:13" ht="27.75" customHeight="1" x14ac:dyDescent="0.2">
      <c r="B52" s="1185"/>
      <c r="C52" s="1186"/>
      <c r="D52" s="106"/>
      <c r="E52" s="1189" t="s">
        <v>43</v>
      </c>
      <c r="F52" s="1189"/>
      <c r="G52" s="1189"/>
      <c r="H52" s="1190"/>
      <c r="I52" s="358">
        <v>9938</v>
      </c>
      <c r="J52" s="359">
        <v>9253</v>
      </c>
      <c r="K52" s="359">
        <v>8310</v>
      </c>
      <c r="L52" s="359">
        <v>7995</v>
      </c>
      <c r="M52" s="360">
        <v>7878</v>
      </c>
    </row>
    <row r="53" spans="2:13" ht="27.75" customHeight="1" thickBot="1" x14ac:dyDescent="0.25">
      <c r="B53" s="1196" t="s">
        <v>19</v>
      </c>
      <c r="C53" s="1197"/>
      <c r="D53" s="110"/>
      <c r="E53" s="1198" t="s">
        <v>44</v>
      </c>
      <c r="F53" s="1198"/>
      <c r="G53" s="1198"/>
      <c r="H53" s="1199"/>
      <c r="I53" s="361">
        <v>-4255</v>
      </c>
      <c r="J53" s="362">
        <v>-3816</v>
      </c>
      <c r="K53" s="362">
        <v>-3542</v>
      </c>
      <c r="L53" s="362">
        <v>-7394</v>
      </c>
      <c r="M53" s="363">
        <v>-7018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P7auj+HQfoFf4LK/7xlw02ngW1FgbjnLxjaa1VQa1Q5l+daKfNYpg22jvy6dOjIBNtaiNGoukP+aycBkEhvx8w==" saltValue="P9AZLH+OVCKKS6YZGY68F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88"/>
  <sheetViews>
    <sheetView showGridLines="0" zoomScale="70" zoomScaleNormal="70" zoomScaleSheetLayoutView="100" workbookViewId="0">
      <selection activeCell="K51" sqref="K51"/>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531</v>
      </c>
      <c r="G54" s="119" t="s">
        <v>532</v>
      </c>
      <c r="H54" s="120" t="s">
        <v>533</v>
      </c>
    </row>
    <row r="55" spans="2:8" ht="52.5" customHeight="1" x14ac:dyDescent="0.2">
      <c r="B55" s="121"/>
      <c r="C55" s="1208" t="s">
        <v>46</v>
      </c>
      <c r="D55" s="1208"/>
      <c r="E55" s="1209"/>
      <c r="F55" s="122">
        <v>1520</v>
      </c>
      <c r="G55" s="122">
        <v>1131</v>
      </c>
      <c r="H55" s="123">
        <v>1181</v>
      </c>
    </row>
    <row r="56" spans="2:8" ht="52.5" customHeight="1" x14ac:dyDescent="0.2">
      <c r="B56" s="124"/>
      <c r="C56" s="1210" t="s">
        <v>47</v>
      </c>
      <c r="D56" s="1210"/>
      <c r="E56" s="1211"/>
      <c r="F56" s="125">
        <v>375</v>
      </c>
      <c r="G56" s="125">
        <v>511</v>
      </c>
      <c r="H56" s="126">
        <v>443</v>
      </c>
    </row>
    <row r="57" spans="2:8" ht="53.25" customHeight="1" x14ac:dyDescent="0.2">
      <c r="B57" s="124"/>
      <c r="C57" s="1212" t="s">
        <v>48</v>
      </c>
      <c r="D57" s="1212"/>
      <c r="E57" s="1213"/>
      <c r="F57" s="127">
        <v>4511</v>
      </c>
      <c r="G57" s="127">
        <v>5068</v>
      </c>
      <c r="H57" s="128">
        <v>4703</v>
      </c>
    </row>
    <row r="58" spans="2:8" ht="45.75" customHeight="1" x14ac:dyDescent="0.2">
      <c r="B58" s="129"/>
      <c r="C58" s="1200" t="s">
        <v>552</v>
      </c>
      <c r="D58" s="1201"/>
      <c r="E58" s="1202"/>
      <c r="F58" s="130">
        <v>2948</v>
      </c>
      <c r="G58" s="130">
        <v>3320</v>
      </c>
      <c r="H58" s="131">
        <v>2938</v>
      </c>
    </row>
    <row r="59" spans="2:8" ht="45.75" customHeight="1" x14ac:dyDescent="0.2">
      <c r="B59" s="129"/>
      <c r="C59" s="1200" t="s">
        <v>553</v>
      </c>
      <c r="D59" s="1201"/>
      <c r="E59" s="1202"/>
      <c r="F59" s="130">
        <v>549</v>
      </c>
      <c r="G59" s="130">
        <v>704</v>
      </c>
      <c r="H59" s="131">
        <v>728</v>
      </c>
    </row>
    <row r="60" spans="2:8" ht="45.75" customHeight="1" x14ac:dyDescent="0.2">
      <c r="B60" s="129"/>
      <c r="C60" s="1200" t="s">
        <v>554</v>
      </c>
      <c r="D60" s="1201"/>
      <c r="E60" s="1202"/>
      <c r="F60" s="130">
        <v>626</v>
      </c>
      <c r="G60" s="130">
        <v>526</v>
      </c>
      <c r="H60" s="131">
        <v>526</v>
      </c>
    </row>
    <row r="61" spans="2:8" ht="45.75" customHeight="1" x14ac:dyDescent="0.2">
      <c r="B61" s="129"/>
      <c r="C61" s="1200" t="s">
        <v>555</v>
      </c>
      <c r="D61" s="1201"/>
      <c r="E61" s="1202"/>
      <c r="F61" s="130">
        <v>330</v>
      </c>
      <c r="G61" s="130">
        <v>330</v>
      </c>
      <c r="H61" s="131">
        <v>330</v>
      </c>
    </row>
    <row r="62" spans="2:8" ht="45.75" customHeight="1" thickBot="1" x14ac:dyDescent="0.25">
      <c r="B62" s="132"/>
      <c r="C62" s="1203" t="s">
        <v>556</v>
      </c>
      <c r="D62" s="1204"/>
      <c r="E62" s="1205"/>
      <c r="F62" s="133">
        <v>0</v>
      </c>
      <c r="G62" s="133">
        <v>100</v>
      </c>
      <c r="H62" s="134">
        <v>100</v>
      </c>
    </row>
    <row r="63" spans="2:8" ht="52.5" customHeight="1" thickBot="1" x14ac:dyDescent="0.25">
      <c r="B63" s="135"/>
      <c r="C63" s="1206" t="s">
        <v>49</v>
      </c>
      <c r="D63" s="1206"/>
      <c r="E63" s="1207"/>
      <c r="F63" s="136">
        <v>6406</v>
      </c>
      <c r="G63" s="136">
        <v>6710</v>
      </c>
      <c r="H63" s="137">
        <v>6328</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row r="73" s="1" customFormat="1" ht="13.5" hidden="1" customHeight="1" x14ac:dyDescent="0.2"/>
    <row r="74" s="1" customFormat="1" ht="13.5" hidden="1" customHeight="1" x14ac:dyDescent="0.2"/>
    <row r="75" s="1" customFormat="1" ht="13.5" hidden="1" customHeight="1" x14ac:dyDescent="0.2"/>
    <row r="76" s="1" customFormat="1" ht="13.5" hidden="1" customHeight="1" x14ac:dyDescent="0.2"/>
    <row r="77" s="1" customFormat="1" ht="13.5" hidden="1" customHeight="1" x14ac:dyDescent="0.2"/>
    <row r="78" s="1" customFormat="1" ht="13.5" hidden="1" customHeight="1" x14ac:dyDescent="0.2"/>
    <row r="79" s="1" customFormat="1" ht="13.5" hidden="1" customHeight="1" x14ac:dyDescent="0.2"/>
    <row r="80" s="1" customFormat="1" ht="13.5" hidden="1" customHeight="1" x14ac:dyDescent="0.2"/>
    <row r="81" s="1" customFormat="1" ht="13.5" hidden="1" customHeight="1" x14ac:dyDescent="0.2"/>
    <row r="82" s="1" customFormat="1" ht="13.5" hidden="1" customHeight="1" x14ac:dyDescent="0.2"/>
    <row r="83" s="1" customFormat="1" ht="13.5" hidden="1" customHeight="1" x14ac:dyDescent="0.2"/>
    <row r="84" s="1" customFormat="1" ht="13.5" hidden="1" customHeight="1" x14ac:dyDescent="0.2"/>
    <row r="85" s="1" customFormat="1" ht="13.5" hidden="1" customHeight="1" x14ac:dyDescent="0.2"/>
    <row r="86" s="1" customFormat="1" ht="13.5" hidden="1" customHeight="1" x14ac:dyDescent="0.2"/>
    <row r="87" s="1" customFormat="1" ht="13.5" hidden="1" customHeight="1" x14ac:dyDescent="0.2"/>
    <row r="88" s="1" customFormat="1" ht="13.5" hidden="1" customHeight="1" x14ac:dyDescent="0.2"/>
  </sheetData>
  <sheetProtection algorithmName="SHA-512" hashValue="Ot/8Lqo5CMI2bEbat6/oyZUtH1sdT5xB+ePG+CUatJZeU+MZlQM6V9vZO6zY/d0qHshblOdulXJHlygLrVKaxA==" saltValue="zJSCcpVzxuEUJ35il2GBU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528</v>
      </c>
      <c r="G2" s="151"/>
      <c r="H2" s="152"/>
    </row>
    <row r="3" spans="1:8" x14ac:dyDescent="0.2">
      <c r="A3" s="148" t="s">
        <v>521</v>
      </c>
      <c r="B3" s="153"/>
      <c r="C3" s="154"/>
      <c r="D3" s="155">
        <v>166623</v>
      </c>
      <c r="E3" s="156"/>
      <c r="F3" s="157">
        <v>93492</v>
      </c>
      <c r="G3" s="158"/>
      <c r="H3" s="159"/>
    </row>
    <row r="4" spans="1:8" x14ac:dyDescent="0.2">
      <c r="A4" s="160"/>
      <c r="B4" s="161"/>
      <c r="C4" s="162"/>
      <c r="D4" s="163">
        <v>124832</v>
      </c>
      <c r="E4" s="164"/>
      <c r="F4" s="165">
        <v>53316</v>
      </c>
      <c r="G4" s="166"/>
      <c r="H4" s="167"/>
    </row>
    <row r="5" spans="1:8" x14ac:dyDescent="0.2">
      <c r="A5" s="148" t="s">
        <v>523</v>
      </c>
      <c r="B5" s="153"/>
      <c r="C5" s="154"/>
      <c r="D5" s="155">
        <v>97912</v>
      </c>
      <c r="E5" s="156"/>
      <c r="F5" s="157">
        <v>94796</v>
      </c>
      <c r="G5" s="158"/>
      <c r="H5" s="159"/>
    </row>
    <row r="6" spans="1:8" x14ac:dyDescent="0.2">
      <c r="A6" s="160"/>
      <c r="B6" s="161"/>
      <c r="C6" s="162"/>
      <c r="D6" s="163">
        <v>72633</v>
      </c>
      <c r="E6" s="164"/>
      <c r="F6" s="165">
        <v>55781</v>
      </c>
      <c r="G6" s="166"/>
      <c r="H6" s="167"/>
    </row>
    <row r="7" spans="1:8" x14ac:dyDescent="0.2">
      <c r="A7" s="148" t="s">
        <v>524</v>
      </c>
      <c r="B7" s="153"/>
      <c r="C7" s="154"/>
      <c r="D7" s="155">
        <v>56372</v>
      </c>
      <c r="E7" s="156"/>
      <c r="F7" s="157">
        <v>85942</v>
      </c>
      <c r="G7" s="158"/>
      <c r="H7" s="159"/>
    </row>
    <row r="8" spans="1:8" x14ac:dyDescent="0.2">
      <c r="A8" s="160"/>
      <c r="B8" s="161"/>
      <c r="C8" s="162"/>
      <c r="D8" s="163">
        <v>40331</v>
      </c>
      <c r="E8" s="164"/>
      <c r="F8" s="165">
        <v>48630</v>
      </c>
      <c r="G8" s="166"/>
      <c r="H8" s="167"/>
    </row>
    <row r="9" spans="1:8" x14ac:dyDescent="0.2">
      <c r="A9" s="148" t="s">
        <v>525</v>
      </c>
      <c r="B9" s="153"/>
      <c r="C9" s="154"/>
      <c r="D9" s="155">
        <v>108419</v>
      </c>
      <c r="E9" s="156"/>
      <c r="F9" s="157">
        <v>95007</v>
      </c>
      <c r="G9" s="158"/>
      <c r="H9" s="159"/>
    </row>
    <row r="10" spans="1:8" x14ac:dyDescent="0.2">
      <c r="A10" s="160"/>
      <c r="B10" s="161"/>
      <c r="C10" s="162"/>
      <c r="D10" s="163">
        <v>78779</v>
      </c>
      <c r="E10" s="164"/>
      <c r="F10" s="165">
        <v>48509</v>
      </c>
      <c r="G10" s="166"/>
      <c r="H10" s="167"/>
    </row>
    <row r="11" spans="1:8" x14ac:dyDescent="0.2">
      <c r="A11" s="148" t="s">
        <v>526</v>
      </c>
      <c r="B11" s="153"/>
      <c r="C11" s="154"/>
      <c r="D11" s="155">
        <v>247740</v>
      </c>
      <c r="E11" s="156"/>
      <c r="F11" s="157">
        <v>98176</v>
      </c>
      <c r="G11" s="158"/>
      <c r="H11" s="159"/>
    </row>
    <row r="12" spans="1:8" x14ac:dyDescent="0.2">
      <c r="A12" s="160"/>
      <c r="B12" s="161"/>
      <c r="C12" s="168"/>
      <c r="D12" s="163">
        <v>162027</v>
      </c>
      <c r="E12" s="164"/>
      <c r="F12" s="165">
        <v>58489</v>
      </c>
      <c r="G12" s="166"/>
      <c r="H12" s="167"/>
    </row>
    <row r="13" spans="1:8" x14ac:dyDescent="0.2">
      <c r="A13" s="148"/>
      <c r="B13" s="153"/>
      <c r="C13" s="169"/>
      <c r="D13" s="170">
        <v>135413</v>
      </c>
      <c r="E13" s="171"/>
      <c r="F13" s="172">
        <v>93483</v>
      </c>
      <c r="G13" s="173"/>
      <c r="H13" s="159"/>
    </row>
    <row r="14" spans="1:8" x14ac:dyDescent="0.2">
      <c r="A14" s="160"/>
      <c r="B14" s="161"/>
      <c r="C14" s="162"/>
      <c r="D14" s="163">
        <v>95720</v>
      </c>
      <c r="E14" s="164"/>
      <c r="F14" s="165">
        <v>52945</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0.24</v>
      </c>
      <c r="C19" s="174">
        <f>ROUND(VALUE(SUBSTITUTE(実質収支比率等に係る経年分析!G$48,"▲","-")),2)</f>
        <v>5.91</v>
      </c>
      <c r="D19" s="174">
        <f>ROUND(VALUE(SUBSTITUTE(実質収支比率等に係る経年分析!H$48,"▲","-")),2)</f>
        <v>14.99</v>
      </c>
      <c r="E19" s="174">
        <f>ROUND(VALUE(SUBSTITUTE(実質収支比率等に係る経年分析!I$48,"▲","-")),2)</f>
        <v>17.41</v>
      </c>
      <c r="F19" s="174">
        <f>ROUND(VALUE(SUBSTITUTE(実質収支比率等に係る経年分析!J$48,"▲","-")),2)</f>
        <v>9.02</v>
      </c>
    </row>
    <row r="20" spans="1:11" x14ac:dyDescent="0.2">
      <c r="A20" s="174" t="s">
        <v>53</v>
      </c>
      <c r="B20" s="174">
        <f>ROUND(VALUE(SUBSTITUTE(実質収支比率等に係る経年分析!F$47,"▲","-")),2)</f>
        <v>36.22</v>
      </c>
      <c r="C20" s="174">
        <f>ROUND(VALUE(SUBSTITUTE(実質収支比率等に係る経年分析!G$47,"▲","-")),2)</f>
        <v>31.7</v>
      </c>
      <c r="D20" s="174">
        <f>ROUND(VALUE(SUBSTITUTE(実質収支比率等に係る経年分析!H$47,"▲","-")),2)</f>
        <v>27.16</v>
      </c>
      <c r="E20" s="174">
        <f>ROUND(VALUE(SUBSTITUTE(実質収支比率等に係る経年分析!I$47,"▲","-")),2)</f>
        <v>20.76</v>
      </c>
      <c r="F20" s="174">
        <f>ROUND(VALUE(SUBSTITUTE(実質収支比率等に係る経年分析!J$47,"▲","-")),2)</f>
        <v>23.34</v>
      </c>
    </row>
    <row r="21" spans="1:11" x14ac:dyDescent="0.2">
      <c r="A21" s="174" t="s">
        <v>54</v>
      </c>
      <c r="B21" s="174">
        <f>IF(ISNUMBER(VALUE(SUBSTITUTE(実質収支比率等に係る経年分析!F$49,"▲","-"))),ROUND(VALUE(SUBSTITUTE(実質収支比率等に係る経年分析!F$49,"▲","-")),2),NA())</f>
        <v>-2.54</v>
      </c>
      <c r="C21" s="174">
        <f>IF(ISNUMBER(VALUE(SUBSTITUTE(実質収支比率等に係る経年分析!G$49,"▲","-"))),ROUND(VALUE(SUBSTITUTE(実質収支比率等に係る経年分析!G$49,"▲","-")),2),NA())</f>
        <v>1.72</v>
      </c>
      <c r="D21" s="174">
        <f>IF(ISNUMBER(VALUE(SUBSTITUTE(実質収支比率等に係る経年分析!H$49,"▲","-"))),ROUND(VALUE(SUBSTITUTE(実質収支比率等に係る経年分析!H$49,"▲","-")),2),NA())</f>
        <v>5.92</v>
      </c>
      <c r="E21" s="174">
        <f>IF(ISNUMBER(VALUE(SUBSTITUTE(実質収支比率等に係る経年分析!I$49,"▲","-"))),ROUND(VALUE(SUBSTITUTE(実質収支比率等に係る経年分析!I$49,"▲","-")),2),NA())</f>
        <v>-6.98</v>
      </c>
      <c r="F21" s="174">
        <f>IF(ISNUMBER(VALUE(SUBSTITUTE(実質収支比率等に係る経年分析!J$49,"▲","-"))),ROUND(VALUE(SUBSTITUTE(実質収支比率等に係る経年分析!J$49,"▲","-")),2),NA())</f>
        <v>-5.96</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0.01</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0.01</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0.01</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0.02</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佐久穂町老人保健施設特別会計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0.26</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0.41</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7.0000000000000007E-2</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0.01</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7.0000000000000007E-2</v>
      </c>
    </row>
    <row r="30" spans="1:11" x14ac:dyDescent="0.2">
      <c r="A30" s="175" t="str">
        <f>IF(連結実質赤字比率に係る赤字・黒字の構成分析!C$40="",NA(),連結実質赤字比率に係る赤字・黒字の構成分析!C$40)</f>
        <v>佐久穂町農業集落排水事業特別会計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0.04</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0.05</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7.0000000000000007E-2</v>
      </c>
    </row>
    <row r="31" spans="1:11" x14ac:dyDescent="0.2">
      <c r="A31" s="175" t="str">
        <f>IF(連結実質赤字比率に係る赤字・黒字の構成分析!C$39="",NA(),連結実質赤字比率に係る赤字・黒字の構成分析!C$39)</f>
        <v>佐久穂町国民健康保険特別会計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0.28000000000000003</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0.72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0.5</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0.65</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0.33</v>
      </c>
    </row>
    <row r="32" spans="1:11" x14ac:dyDescent="0.2">
      <c r="A32" s="175" t="str">
        <f>IF(連結実質赤字比率に係る赤字・黒字の構成分析!C$38="",NA(),連結実質赤字比率に係る赤字・黒字の構成分析!C$38)</f>
        <v>佐久穂町介護保険特別会計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0.46</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0.17</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0.32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0.75</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0.46</v>
      </c>
    </row>
    <row r="33" spans="1:16" x14ac:dyDescent="0.2">
      <c r="A33" s="175" t="str">
        <f>IF(連結実質赤字比率に係る赤字・黒字の構成分析!C$37="",NA(),連結実質赤字比率に係る赤字・黒字の構成分析!C$37)</f>
        <v>佐久穂町住宅地造成事業特別会計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0.18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0.18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0.46</v>
      </c>
    </row>
    <row r="34" spans="1:16" x14ac:dyDescent="0.2">
      <c r="A34" s="175" t="str">
        <f>IF(連結実質赤字比率に係る赤字・黒字の構成分析!C$36="",NA(),連結実質赤字比率に係る赤字・黒字の構成分析!C$36)</f>
        <v>佐久穂町簡易水道事業特別会計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0.01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0.14000000000000001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0.04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1.45</v>
      </c>
    </row>
    <row r="35" spans="1:16" x14ac:dyDescent="0.2">
      <c r="A35" s="175" t="str">
        <f>IF(連結実質赤字比率に係る赤字・黒字の構成分析!C$35="",NA(),連結実質赤字比率に係る赤字・黒字の構成分析!C$35)</f>
        <v>佐久穂町病院事業会計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1.94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1.33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1.37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2.09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2.25</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0.24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8.7799999999999994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14.99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17.41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9.01</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1363</v>
      </c>
      <c r="E42" s="176"/>
      <c r="F42" s="176"/>
      <c r="G42" s="176">
        <f>'実質公債費比率（分子）の構造'!L$52</f>
        <v>1253</v>
      </c>
      <c r="H42" s="176"/>
      <c r="I42" s="176"/>
      <c r="J42" s="176">
        <f>'実質公債費比率（分子）の構造'!M$52</f>
        <v>1173</v>
      </c>
      <c r="K42" s="176"/>
      <c r="L42" s="176"/>
      <c r="M42" s="176">
        <f>'実質公債費比率（分子）の構造'!N$52</f>
        <v>1155</v>
      </c>
      <c r="N42" s="176"/>
      <c r="O42" s="176"/>
      <c r="P42" s="176">
        <f>'実質公債費比率（分子）の構造'!O$52</f>
        <v>819</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613</v>
      </c>
      <c r="C45" s="176"/>
      <c r="D45" s="176"/>
      <c r="E45" s="176">
        <f>'実質公債費比率（分子）の構造'!L$49</f>
        <v>612</v>
      </c>
      <c r="F45" s="176"/>
      <c r="G45" s="176"/>
      <c r="H45" s="176">
        <f>'実質公債費比率（分子）の構造'!M$49</f>
        <v>595</v>
      </c>
      <c r="I45" s="176"/>
      <c r="J45" s="176"/>
      <c r="K45" s="176">
        <f>'実質公債費比率（分子）の構造'!N$49</f>
        <v>650</v>
      </c>
      <c r="L45" s="176"/>
      <c r="M45" s="176"/>
      <c r="N45" s="176">
        <f>'実質公債費比率（分子）の構造'!O$49</f>
        <v>314</v>
      </c>
      <c r="O45" s="176"/>
      <c r="P45" s="176"/>
    </row>
    <row r="46" spans="1:16" x14ac:dyDescent="0.2">
      <c r="A46" s="176" t="s">
        <v>64</v>
      </c>
      <c r="B46" s="176">
        <f>'実質公債費比率（分子）の構造'!K$48</f>
        <v>148</v>
      </c>
      <c r="C46" s="176"/>
      <c r="D46" s="176"/>
      <c r="E46" s="176">
        <f>'実質公債費比率（分子）の構造'!L$48</f>
        <v>147</v>
      </c>
      <c r="F46" s="176"/>
      <c r="G46" s="176"/>
      <c r="H46" s="176">
        <f>'実質公債費比率（分子）の構造'!M$48</f>
        <v>146</v>
      </c>
      <c r="I46" s="176"/>
      <c r="J46" s="176"/>
      <c r="K46" s="176">
        <f>'実質公債費比率（分子）の構造'!N$48</f>
        <v>104</v>
      </c>
      <c r="L46" s="176"/>
      <c r="M46" s="176"/>
      <c r="N46" s="176">
        <f>'実質公債費比率（分子）の構造'!O$48</f>
        <v>93</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1074</v>
      </c>
      <c r="C49" s="176"/>
      <c r="D49" s="176"/>
      <c r="E49" s="176">
        <f>'実質公債費比率（分子）の構造'!L$45</f>
        <v>950</v>
      </c>
      <c r="F49" s="176"/>
      <c r="G49" s="176"/>
      <c r="H49" s="176">
        <f>'実質公債費比率（分子）の構造'!M$45</f>
        <v>882</v>
      </c>
      <c r="I49" s="176"/>
      <c r="J49" s="176"/>
      <c r="K49" s="176">
        <f>'実質公債費比率（分子）の構造'!N$45</f>
        <v>1012</v>
      </c>
      <c r="L49" s="176"/>
      <c r="M49" s="176"/>
      <c r="N49" s="176">
        <f>'実質公債費比率（分子）の構造'!O$45</f>
        <v>719</v>
      </c>
      <c r="O49" s="176"/>
      <c r="P49" s="176"/>
    </row>
    <row r="50" spans="1:16" x14ac:dyDescent="0.2">
      <c r="A50" s="176" t="s">
        <v>67</v>
      </c>
      <c r="B50" s="176" t="e">
        <f>NA()</f>
        <v>#N/A</v>
      </c>
      <c r="C50" s="176">
        <f>IF(ISNUMBER('実質公債費比率（分子）の構造'!K$53),'実質公債費比率（分子）の構造'!K$53,NA())</f>
        <v>472</v>
      </c>
      <c r="D50" s="176" t="e">
        <f>NA()</f>
        <v>#N/A</v>
      </c>
      <c r="E50" s="176" t="e">
        <f>NA()</f>
        <v>#N/A</v>
      </c>
      <c r="F50" s="176">
        <f>IF(ISNUMBER('実質公債費比率（分子）の構造'!L$53),'実質公債費比率（分子）の構造'!L$53,NA())</f>
        <v>456</v>
      </c>
      <c r="G50" s="176" t="e">
        <f>NA()</f>
        <v>#N/A</v>
      </c>
      <c r="H50" s="176" t="e">
        <f>NA()</f>
        <v>#N/A</v>
      </c>
      <c r="I50" s="176">
        <f>IF(ISNUMBER('実質公債費比率（分子）の構造'!M$53),'実質公債費比率（分子）の構造'!M$53,NA())</f>
        <v>450</v>
      </c>
      <c r="J50" s="176" t="e">
        <f>NA()</f>
        <v>#N/A</v>
      </c>
      <c r="K50" s="176" t="e">
        <f>NA()</f>
        <v>#N/A</v>
      </c>
      <c r="L50" s="176">
        <f>IF(ISNUMBER('実質公債費比率（分子）の構造'!N$53),'実質公債費比率（分子）の構造'!N$53,NA())</f>
        <v>611</v>
      </c>
      <c r="M50" s="176" t="e">
        <f>NA()</f>
        <v>#N/A</v>
      </c>
      <c r="N50" s="176" t="e">
        <f>NA()</f>
        <v>#N/A</v>
      </c>
      <c r="O50" s="176">
        <f>IF(ISNUMBER('実質公債費比率（分子）の構造'!O$53),'実質公債費比率（分子）の構造'!O$53,NA())</f>
        <v>307</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9938</v>
      </c>
      <c r="E56" s="175"/>
      <c r="F56" s="175"/>
      <c r="G56" s="175">
        <f>'将来負担比率（分子）の構造'!J$52</f>
        <v>9253</v>
      </c>
      <c r="H56" s="175"/>
      <c r="I56" s="175"/>
      <c r="J56" s="175">
        <f>'将来負担比率（分子）の構造'!K$52</f>
        <v>8310</v>
      </c>
      <c r="K56" s="175"/>
      <c r="L56" s="175"/>
      <c r="M56" s="175">
        <f>'将来負担比率（分子）の構造'!L$52</f>
        <v>7995</v>
      </c>
      <c r="N56" s="175"/>
      <c r="O56" s="175"/>
      <c r="P56" s="175">
        <f>'将来負担比率（分子）の構造'!M$52</f>
        <v>7878</v>
      </c>
    </row>
    <row r="57" spans="1:16" x14ac:dyDescent="0.2">
      <c r="A57" s="175" t="s">
        <v>42</v>
      </c>
      <c r="B57" s="175"/>
      <c r="C57" s="175"/>
      <c r="D57" s="175">
        <f>'将来負担比率（分子）の構造'!I$51</f>
        <v>3</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41</v>
      </c>
      <c r="B58" s="175"/>
      <c r="C58" s="175"/>
      <c r="D58" s="175">
        <f>'将来負担比率（分子）の構造'!I$50</f>
        <v>6233</v>
      </c>
      <c r="E58" s="175"/>
      <c r="F58" s="175"/>
      <c r="G58" s="175">
        <f>'将来負担比率（分子）の構造'!J$50</f>
        <v>5806</v>
      </c>
      <c r="H58" s="175"/>
      <c r="I58" s="175"/>
      <c r="J58" s="175">
        <f>'将来負担比率（分子）の構造'!K$50</f>
        <v>5463</v>
      </c>
      <c r="K58" s="175"/>
      <c r="L58" s="175"/>
      <c r="M58" s="175">
        <f>'将来負担比率（分子）の構造'!L$50</f>
        <v>5992</v>
      </c>
      <c r="N58" s="175"/>
      <c r="O58" s="175"/>
      <c r="P58" s="175">
        <f>'将来負担比率（分子）の構造'!M$50</f>
        <v>5625</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709</v>
      </c>
      <c r="C62" s="175"/>
      <c r="D62" s="175"/>
      <c r="E62" s="175">
        <f>'将来負担比率（分子）の構造'!J$45</f>
        <v>805</v>
      </c>
      <c r="F62" s="175"/>
      <c r="G62" s="175"/>
      <c r="H62" s="175">
        <f>'将来負担比率（分子）の構造'!K$45</f>
        <v>857</v>
      </c>
      <c r="I62" s="175"/>
      <c r="J62" s="175"/>
      <c r="K62" s="175">
        <f>'将来負担比率（分子）の構造'!L$45</f>
        <v>821</v>
      </c>
      <c r="L62" s="175"/>
      <c r="M62" s="175"/>
      <c r="N62" s="175">
        <f>'将来負担比率（分子）の構造'!M$45</f>
        <v>773</v>
      </c>
      <c r="O62" s="175"/>
      <c r="P62" s="175"/>
    </row>
    <row r="63" spans="1:16" x14ac:dyDescent="0.2">
      <c r="A63" s="175" t="s">
        <v>34</v>
      </c>
      <c r="B63" s="175">
        <f>'将来負担比率（分子）の構造'!I$44</f>
        <v>5281</v>
      </c>
      <c r="C63" s="175"/>
      <c r="D63" s="175"/>
      <c r="E63" s="175">
        <f>'将来負担比率（分子）の構造'!J$44</f>
        <v>4814</v>
      </c>
      <c r="F63" s="175"/>
      <c r="G63" s="175"/>
      <c r="H63" s="175">
        <f>'将来負担比率（分子）の構造'!K$44</f>
        <v>4286</v>
      </c>
      <c r="I63" s="175"/>
      <c r="J63" s="175"/>
      <c r="K63" s="175">
        <f>'将来負担比率（分子）の構造'!L$44</f>
        <v>1321</v>
      </c>
      <c r="L63" s="175"/>
      <c r="M63" s="175"/>
      <c r="N63" s="175">
        <f>'将来負担比率（分子）の構造'!M$44</f>
        <v>1110</v>
      </c>
      <c r="O63" s="175"/>
      <c r="P63" s="175"/>
    </row>
    <row r="64" spans="1:16" x14ac:dyDescent="0.2">
      <c r="A64" s="175" t="s">
        <v>33</v>
      </c>
      <c r="B64" s="175">
        <f>'将来負担比率（分子）の構造'!I$43</f>
        <v>983</v>
      </c>
      <c r="C64" s="175"/>
      <c r="D64" s="175"/>
      <c r="E64" s="175">
        <f>'将来負担比率（分子）の構造'!J$43</f>
        <v>929</v>
      </c>
      <c r="F64" s="175"/>
      <c r="G64" s="175"/>
      <c r="H64" s="175">
        <f>'将来負担比率（分子）の構造'!K$43</f>
        <v>946</v>
      </c>
      <c r="I64" s="175"/>
      <c r="J64" s="175"/>
      <c r="K64" s="175">
        <f>'将来負担比率（分子）の構造'!L$43</f>
        <v>686</v>
      </c>
      <c r="L64" s="175"/>
      <c r="M64" s="175"/>
      <c r="N64" s="175">
        <f>'将来負担比率（分子）の構造'!M$43</f>
        <v>570</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4945</v>
      </c>
      <c r="C66" s="175"/>
      <c r="D66" s="175"/>
      <c r="E66" s="175">
        <f>'将来負担比率（分子）の構造'!J$41</f>
        <v>4696</v>
      </c>
      <c r="F66" s="175"/>
      <c r="G66" s="175"/>
      <c r="H66" s="175">
        <f>'将来負担比率（分子）の構造'!K$41</f>
        <v>4142</v>
      </c>
      <c r="I66" s="175"/>
      <c r="J66" s="175"/>
      <c r="K66" s="175">
        <f>'将来負担比率（分子）の構造'!L$41</f>
        <v>3764</v>
      </c>
      <c r="L66" s="175"/>
      <c r="M66" s="175"/>
      <c r="N66" s="175">
        <f>'将来負担比率（分子）の構造'!M$41</f>
        <v>4032</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1520</v>
      </c>
      <c r="C72" s="179">
        <f>基金残高に係る経年分析!G55</f>
        <v>1131</v>
      </c>
      <c r="D72" s="179">
        <f>基金残高に係る経年分析!H55</f>
        <v>1181</v>
      </c>
    </row>
    <row r="73" spans="1:16" x14ac:dyDescent="0.2">
      <c r="A73" s="178" t="s">
        <v>74</v>
      </c>
      <c r="B73" s="179">
        <f>基金残高に係る経年分析!F56</f>
        <v>375</v>
      </c>
      <c r="C73" s="179">
        <f>基金残高に係る経年分析!G56</f>
        <v>511</v>
      </c>
      <c r="D73" s="179">
        <f>基金残高に係る経年分析!H56</f>
        <v>443</v>
      </c>
    </row>
    <row r="74" spans="1:16" x14ac:dyDescent="0.2">
      <c r="A74" s="178" t="s">
        <v>75</v>
      </c>
      <c r="B74" s="179">
        <f>基金残高に係る経年分析!F57</f>
        <v>4511</v>
      </c>
      <c r="C74" s="179">
        <f>基金残高に係る経年分析!G57</f>
        <v>5068</v>
      </c>
      <c r="D74" s="179">
        <f>基金残高に係る経年分析!H57</f>
        <v>4703</v>
      </c>
    </row>
  </sheetData>
  <sheetProtection algorithmName="SHA-512" hashValue="ykaY4oaNCYgPIkaDar1Zlmw3KTAoweNnqs+DD9l+rzGau6tobJD9LkiK3x7sG+5bv/POyWHXUBSfp4y9g5mnHQ==" saltValue="L0ejyM0zSzeoXGKLCPa0B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B5" sqref="B5:Q5"/>
    </sheetView>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1092819</v>
      </c>
      <c r="S5" s="613"/>
      <c r="T5" s="613"/>
      <c r="U5" s="613"/>
      <c r="V5" s="613"/>
      <c r="W5" s="613"/>
      <c r="X5" s="613"/>
      <c r="Y5" s="614"/>
      <c r="Z5" s="615">
        <v>10.1</v>
      </c>
      <c r="AA5" s="615"/>
      <c r="AB5" s="615"/>
      <c r="AC5" s="615"/>
      <c r="AD5" s="616">
        <v>1092819</v>
      </c>
      <c r="AE5" s="616"/>
      <c r="AF5" s="616"/>
      <c r="AG5" s="616"/>
      <c r="AH5" s="616"/>
      <c r="AI5" s="616"/>
      <c r="AJ5" s="616"/>
      <c r="AK5" s="616"/>
      <c r="AL5" s="617">
        <v>21.3</v>
      </c>
      <c r="AM5" s="618"/>
      <c r="AN5" s="618"/>
      <c r="AO5" s="619"/>
      <c r="AP5" s="609" t="s">
        <v>216</v>
      </c>
      <c r="AQ5" s="610"/>
      <c r="AR5" s="610"/>
      <c r="AS5" s="610"/>
      <c r="AT5" s="610"/>
      <c r="AU5" s="610"/>
      <c r="AV5" s="610"/>
      <c r="AW5" s="610"/>
      <c r="AX5" s="610"/>
      <c r="AY5" s="610"/>
      <c r="AZ5" s="610"/>
      <c r="BA5" s="610"/>
      <c r="BB5" s="610"/>
      <c r="BC5" s="610"/>
      <c r="BD5" s="610"/>
      <c r="BE5" s="610"/>
      <c r="BF5" s="611"/>
      <c r="BG5" s="623">
        <v>1092819</v>
      </c>
      <c r="BH5" s="624"/>
      <c r="BI5" s="624"/>
      <c r="BJ5" s="624"/>
      <c r="BK5" s="624"/>
      <c r="BL5" s="624"/>
      <c r="BM5" s="624"/>
      <c r="BN5" s="625"/>
      <c r="BO5" s="626">
        <v>100</v>
      </c>
      <c r="BP5" s="626"/>
      <c r="BQ5" s="626"/>
      <c r="BR5" s="626"/>
      <c r="BS5" s="627">
        <v>4616</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152239</v>
      </c>
      <c r="S6" s="624"/>
      <c r="T6" s="624"/>
      <c r="U6" s="624"/>
      <c r="V6" s="624"/>
      <c r="W6" s="624"/>
      <c r="X6" s="624"/>
      <c r="Y6" s="625"/>
      <c r="Z6" s="626">
        <v>1.4</v>
      </c>
      <c r="AA6" s="626"/>
      <c r="AB6" s="626"/>
      <c r="AC6" s="626"/>
      <c r="AD6" s="627">
        <v>152239</v>
      </c>
      <c r="AE6" s="627"/>
      <c r="AF6" s="627"/>
      <c r="AG6" s="627"/>
      <c r="AH6" s="627"/>
      <c r="AI6" s="627"/>
      <c r="AJ6" s="627"/>
      <c r="AK6" s="627"/>
      <c r="AL6" s="628">
        <v>3</v>
      </c>
      <c r="AM6" s="629"/>
      <c r="AN6" s="629"/>
      <c r="AO6" s="630"/>
      <c r="AP6" s="620" t="s">
        <v>221</v>
      </c>
      <c r="AQ6" s="621"/>
      <c r="AR6" s="621"/>
      <c r="AS6" s="621"/>
      <c r="AT6" s="621"/>
      <c r="AU6" s="621"/>
      <c r="AV6" s="621"/>
      <c r="AW6" s="621"/>
      <c r="AX6" s="621"/>
      <c r="AY6" s="621"/>
      <c r="AZ6" s="621"/>
      <c r="BA6" s="621"/>
      <c r="BB6" s="621"/>
      <c r="BC6" s="621"/>
      <c r="BD6" s="621"/>
      <c r="BE6" s="621"/>
      <c r="BF6" s="622"/>
      <c r="BG6" s="623">
        <v>1092819</v>
      </c>
      <c r="BH6" s="624"/>
      <c r="BI6" s="624"/>
      <c r="BJ6" s="624"/>
      <c r="BK6" s="624"/>
      <c r="BL6" s="624"/>
      <c r="BM6" s="624"/>
      <c r="BN6" s="625"/>
      <c r="BO6" s="626">
        <v>100</v>
      </c>
      <c r="BP6" s="626"/>
      <c r="BQ6" s="626"/>
      <c r="BR6" s="626"/>
      <c r="BS6" s="627">
        <v>4616</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61620</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61620</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342</v>
      </c>
      <c r="S7" s="624"/>
      <c r="T7" s="624"/>
      <c r="U7" s="624"/>
      <c r="V7" s="624"/>
      <c r="W7" s="624"/>
      <c r="X7" s="624"/>
      <c r="Y7" s="625"/>
      <c r="Z7" s="626">
        <v>0</v>
      </c>
      <c r="AA7" s="626"/>
      <c r="AB7" s="626"/>
      <c r="AC7" s="626"/>
      <c r="AD7" s="627">
        <v>342</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475084</v>
      </c>
      <c r="BH7" s="624"/>
      <c r="BI7" s="624"/>
      <c r="BJ7" s="624"/>
      <c r="BK7" s="624"/>
      <c r="BL7" s="624"/>
      <c r="BM7" s="624"/>
      <c r="BN7" s="625"/>
      <c r="BO7" s="626">
        <v>43.5</v>
      </c>
      <c r="BP7" s="626"/>
      <c r="BQ7" s="626"/>
      <c r="BR7" s="626"/>
      <c r="BS7" s="627">
        <v>4616</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2757741</v>
      </c>
      <c r="CS7" s="624"/>
      <c r="CT7" s="624"/>
      <c r="CU7" s="624"/>
      <c r="CV7" s="624"/>
      <c r="CW7" s="624"/>
      <c r="CX7" s="624"/>
      <c r="CY7" s="625"/>
      <c r="CZ7" s="626">
        <v>27.5</v>
      </c>
      <c r="DA7" s="626"/>
      <c r="DB7" s="626"/>
      <c r="DC7" s="626"/>
      <c r="DD7" s="632">
        <v>1587341</v>
      </c>
      <c r="DE7" s="624"/>
      <c r="DF7" s="624"/>
      <c r="DG7" s="624"/>
      <c r="DH7" s="624"/>
      <c r="DI7" s="624"/>
      <c r="DJ7" s="624"/>
      <c r="DK7" s="624"/>
      <c r="DL7" s="624"/>
      <c r="DM7" s="624"/>
      <c r="DN7" s="624"/>
      <c r="DO7" s="624"/>
      <c r="DP7" s="625"/>
      <c r="DQ7" s="632">
        <v>1109192</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6284</v>
      </c>
      <c r="S8" s="624"/>
      <c r="T8" s="624"/>
      <c r="U8" s="624"/>
      <c r="V8" s="624"/>
      <c r="W8" s="624"/>
      <c r="X8" s="624"/>
      <c r="Y8" s="625"/>
      <c r="Z8" s="626">
        <v>0.1</v>
      </c>
      <c r="AA8" s="626"/>
      <c r="AB8" s="626"/>
      <c r="AC8" s="626"/>
      <c r="AD8" s="627">
        <v>6284</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19471</v>
      </c>
      <c r="BH8" s="624"/>
      <c r="BI8" s="624"/>
      <c r="BJ8" s="624"/>
      <c r="BK8" s="624"/>
      <c r="BL8" s="624"/>
      <c r="BM8" s="624"/>
      <c r="BN8" s="625"/>
      <c r="BO8" s="626">
        <v>1.8</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2154778</v>
      </c>
      <c r="CS8" s="624"/>
      <c r="CT8" s="624"/>
      <c r="CU8" s="624"/>
      <c r="CV8" s="624"/>
      <c r="CW8" s="624"/>
      <c r="CX8" s="624"/>
      <c r="CY8" s="625"/>
      <c r="CZ8" s="626">
        <v>21.5</v>
      </c>
      <c r="DA8" s="626"/>
      <c r="DB8" s="626"/>
      <c r="DC8" s="626"/>
      <c r="DD8" s="632">
        <v>4352</v>
      </c>
      <c r="DE8" s="624"/>
      <c r="DF8" s="624"/>
      <c r="DG8" s="624"/>
      <c r="DH8" s="624"/>
      <c r="DI8" s="624"/>
      <c r="DJ8" s="624"/>
      <c r="DK8" s="624"/>
      <c r="DL8" s="624"/>
      <c r="DM8" s="624"/>
      <c r="DN8" s="624"/>
      <c r="DO8" s="624"/>
      <c r="DP8" s="625"/>
      <c r="DQ8" s="632">
        <v>1463626</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6256</v>
      </c>
      <c r="S9" s="624"/>
      <c r="T9" s="624"/>
      <c r="U9" s="624"/>
      <c r="V9" s="624"/>
      <c r="W9" s="624"/>
      <c r="X9" s="624"/>
      <c r="Y9" s="625"/>
      <c r="Z9" s="626">
        <v>0.1</v>
      </c>
      <c r="AA9" s="626"/>
      <c r="AB9" s="626"/>
      <c r="AC9" s="626"/>
      <c r="AD9" s="627">
        <v>6256</v>
      </c>
      <c r="AE9" s="627"/>
      <c r="AF9" s="627"/>
      <c r="AG9" s="627"/>
      <c r="AH9" s="627"/>
      <c r="AI9" s="627"/>
      <c r="AJ9" s="627"/>
      <c r="AK9" s="627"/>
      <c r="AL9" s="628">
        <v>0.1</v>
      </c>
      <c r="AM9" s="629"/>
      <c r="AN9" s="629"/>
      <c r="AO9" s="630"/>
      <c r="AP9" s="620" t="s">
        <v>230</v>
      </c>
      <c r="AQ9" s="621"/>
      <c r="AR9" s="621"/>
      <c r="AS9" s="621"/>
      <c r="AT9" s="621"/>
      <c r="AU9" s="621"/>
      <c r="AV9" s="621"/>
      <c r="AW9" s="621"/>
      <c r="AX9" s="621"/>
      <c r="AY9" s="621"/>
      <c r="AZ9" s="621"/>
      <c r="BA9" s="621"/>
      <c r="BB9" s="621"/>
      <c r="BC9" s="621"/>
      <c r="BD9" s="621"/>
      <c r="BE9" s="621"/>
      <c r="BF9" s="622"/>
      <c r="BG9" s="623">
        <v>422202</v>
      </c>
      <c r="BH9" s="624"/>
      <c r="BI9" s="624"/>
      <c r="BJ9" s="624"/>
      <c r="BK9" s="624"/>
      <c r="BL9" s="624"/>
      <c r="BM9" s="624"/>
      <c r="BN9" s="625"/>
      <c r="BO9" s="626">
        <v>38.6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729480</v>
      </c>
      <c r="CS9" s="624"/>
      <c r="CT9" s="624"/>
      <c r="CU9" s="624"/>
      <c r="CV9" s="624"/>
      <c r="CW9" s="624"/>
      <c r="CX9" s="624"/>
      <c r="CY9" s="625"/>
      <c r="CZ9" s="626">
        <v>7.3</v>
      </c>
      <c r="DA9" s="626"/>
      <c r="DB9" s="626"/>
      <c r="DC9" s="626"/>
      <c r="DD9" s="632">
        <v>3559</v>
      </c>
      <c r="DE9" s="624"/>
      <c r="DF9" s="624"/>
      <c r="DG9" s="624"/>
      <c r="DH9" s="624"/>
      <c r="DI9" s="624"/>
      <c r="DJ9" s="624"/>
      <c r="DK9" s="624"/>
      <c r="DL9" s="624"/>
      <c r="DM9" s="624"/>
      <c r="DN9" s="624"/>
      <c r="DO9" s="624"/>
      <c r="DP9" s="625"/>
      <c r="DQ9" s="632">
        <v>645625</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17226</v>
      </c>
      <c r="BH10" s="624"/>
      <c r="BI10" s="624"/>
      <c r="BJ10" s="624"/>
      <c r="BK10" s="624"/>
      <c r="BL10" s="624"/>
      <c r="BM10" s="624"/>
      <c r="BN10" s="625"/>
      <c r="BO10" s="626">
        <v>1.6</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245987</v>
      </c>
      <c r="S11" s="624"/>
      <c r="T11" s="624"/>
      <c r="U11" s="624"/>
      <c r="V11" s="624"/>
      <c r="W11" s="624"/>
      <c r="X11" s="624"/>
      <c r="Y11" s="625"/>
      <c r="Z11" s="628">
        <v>2.2999999999999998</v>
      </c>
      <c r="AA11" s="629"/>
      <c r="AB11" s="629"/>
      <c r="AC11" s="635"/>
      <c r="AD11" s="632">
        <v>245987</v>
      </c>
      <c r="AE11" s="624"/>
      <c r="AF11" s="624"/>
      <c r="AG11" s="624"/>
      <c r="AH11" s="624"/>
      <c r="AI11" s="624"/>
      <c r="AJ11" s="624"/>
      <c r="AK11" s="625"/>
      <c r="AL11" s="628">
        <v>4.8</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16185</v>
      </c>
      <c r="BH11" s="624"/>
      <c r="BI11" s="624"/>
      <c r="BJ11" s="624"/>
      <c r="BK11" s="624"/>
      <c r="BL11" s="624"/>
      <c r="BM11" s="624"/>
      <c r="BN11" s="625"/>
      <c r="BO11" s="626">
        <v>1.5</v>
      </c>
      <c r="BP11" s="626"/>
      <c r="BQ11" s="626"/>
      <c r="BR11" s="626"/>
      <c r="BS11" s="627">
        <v>4616</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528124</v>
      </c>
      <c r="CS11" s="624"/>
      <c r="CT11" s="624"/>
      <c r="CU11" s="624"/>
      <c r="CV11" s="624"/>
      <c r="CW11" s="624"/>
      <c r="CX11" s="624"/>
      <c r="CY11" s="625"/>
      <c r="CZ11" s="626">
        <v>5.3</v>
      </c>
      <c r="DA11" s="626"/>
      <c r="DB11" s="626"/>
      <c r="DC11" s="626"/>
      <c r="DD11" s="632">
        <v>206850</v>
      </c>
      <c r="DE11" s="624"/>
      <c r="DF11" s="624"/>
      <c r="DG11" s="624"/>
      <c r="DH11" s="624"/>
      <c r="DI11" s="624"/>
      <c r="DJ11" s="624"/>
      <c r="DK11" s="624"/>
      <c r="DL11" s="624"/>
      <c r="DM11" s="624"/>
      <c r="DN11" s="624"/>
      <c r="DO11" s="624"/>
      <c r="DP11" s="625"/>
      <c r="DQ11" s="632">
        <v>261829</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7065</v>
      </c>
      <c r="S12" s="624"/>
      <c r="T12" s="624"/>
      <c r="U12" s="624"/>
      <c r="V12" s="624"/>
      <c r="W12" s="624"/>
      <c r="X12" s="624"/>
      <c r="Y12" s="625"/>
      <c r="Z12" s="626">
        <v>0.1</v>
      </c>
      <c r="AA12" s="626"/>
      <c r="AB12" s="626"/>
      <c r="AC12" s="626"/>
      <c r="AD12" s="627">
        <v>7065</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513424</v>
      </c>
      <c r="BH12" s="624"/>
      <c r="BI12" s="624"/>
      <c r="BJ12" s="624"/>
      <c r="BK12" s="624"/>
      <c r="BL12" s="624"/>
      <c r="BM12" s="624"/>
      <c r="BN12" s="625"/>
      <c r="BO12" s="626">
        <v>47</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172427</v>
      </c>
      <c r="CS12" s="624"/>
      <c r="CT12" s="624"/>
      <c r="CU12" s="624"/>
      <c r="CV12" s="624"/>
      <c r="CW12" s="624"/>
      <c r="CX12" s="624"/>
      <c r="CY12" s="625"/>
      <c r="CZ12" s="626">
        <v>1.7</v>
      </c>
      <c r="DA12" s="626"/>
      <c r="DB12" s="626"/>
      <c r="DC12" s="626"/>
      <c r="DD12" s="632">
        <v>9113</v>
      </c>
      <c r="DE12" s="624"/>
      <c r="DF12" s="624"/>
      <c r="DG12" s="624"/>
      <c r="DH12" s="624"/>
      <c r="DI12" s="624"/>
      <c r="DJ12" s="624"/>
      <c r="DK12" s="624"/>
      <c r="DL12" s="624"/>
      <c r="DM12" s="624"/>
      <c r="DN12" s="624"/>
      <c r="DO12" s="624"/>
      <c r="DP12" s="625"/>
      <c r="DQ12" s="632">
        <v>134262</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504661</v>
      </c>
      <c r="BH13" s="624"/>
      <c r="BI13" s="624"/>
      <c r="BJ13" s="624"/>
      <c r="BK13" s="624"/>
      <c r="BL13" s="624"/>
      <c r="BM13" s="624"/>
      <c r="BN13" s="625"/>
      <c r="BO13" s="626">
        <v>46.2</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1008350</v>
      </c>
      <c r="CS13" s="624"/>
      <c r="CT13" s="624"/>
      <c r="CU13" s="624"/>
      <c r="CV13" s="624"/>
      <c r="CW13" s="624"/>
      <c r="CX13" s="624"/>
      <c r="CY13" s="625"/>
      <c r="CZ13" s="626">
        <v>10</v>
      </c>
      <c r="DA13" s="626"/>
      <c r="DB13" s="626"/>
      <c r="DC13" s="626"/>
      <c r="DD13" s="632">
        <v>413340</v>
      </c>
      <c r="DE13" s="624"/>
      <c r="DF13" s="624"/>
      <c r="DG13" s="624"/>
      <c r="DH13" s="624"/>
      <c r="DI13" s="624"/>
      <c r="DJ13" s="624"/>
      <c r="DK13" s="624"/>
      <c r="DL13" s="624"/>
      <c r="DM13" s="624"/>
      <c r="DN13" s="624"/>
      <c r="DO13" s="624"/>
      <c r="DP13" s="625"/>
      <c r="DQ13" s="632">
        <v>646711</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291</v>
      </c>
      <c r="S14" s="624"/>
      <c r="T14" s="624"/>
      <c r="U14" s="624"/>
      <c r="V14" s="624"/>
      <c r="W14" s="624"/>
      <c r="X14" s="624"/>
      <c r="Y14" s="625"/>
      <c r="Z14" s="626">
        <v>0</v>
      </c>
      <c r="AA14" s="626"/>
      <c r="AB14" s="626"/>
      <c r="AC14" s="626"/>
      <c r="AD14" s="627">
        <v>291</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51654</v>
      </c>
      <c r="BH14" s="624"/>
      <c r="BI14" s="624"/>
      <c r="BJ14" s="624"/>
      <c r="BK14" s="624"/>
      <c r="BL14" s="624"/>
      <c r="BM14" s="624"/>
      <c r="BN14" s="625"/>
      <c r="BO14" s="626">
        <v>4.7</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211306</v>
      </c>
      <c r="CS14" s="624"/>
      <c r="CT14" s="624"/>
      <c r="CU14" s="624"/>
      <c r="CV14" s="624"/>
      <c r="CW14" s="624"/>
      <c r="CX14" s="624"/>
      <c r="CY14" s="625"/>
      <c r="CZ14" s="626">
        <v>2.1</v>
      </c>
      <c r="DA14" s="626"/>
      <c r="DB14" s="626"/>
      <c r="DC14" s="626"/>
      <c r="DD14" s="632">
        <v>11880</v>
      </c>
      <c r="DE14" s="624"/>
      <c r="DF14" s="624"/>
      <c r="DG14" s="624"/>
      <c r="DH14" s="624"/>
      <c r="DI14" s="624"/>
      <c r="DJ14" s="624"/>
      <c r="DK14" s="624"/>
      <c r="DL14" s="624"/>
      <c r="DM14" s="624"/>
      <c r="DN14" s="624"/>
      <c r="DO14" s="624"/>
      <c r="DP14" s="625"/>
      <c r="DQ14" s="632">
        <v>187676</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52657</v>
      </c>
      <c r="BH15" s="624"/>
      <c r="BI15" s="624"/>
      <c r="BJ15" s="624"/>
      <c r="BK15" s="624"/>
      <c r="BL15" s="624"/>
      <c r="BM15" s="624"/>
      <c r="BN15" s="625"/>
      <c r="BO15" s="626">
        <v>4.8</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866793</v>
      </c>
      <c r="CS15" s="624"/>
      <c r="CT15" s="624"/>
      <c r="CU15" s="624"/>
      <c r="CV15" s="624"/>
      <c r="CW15" s="624"/>
      <c r="CX15" s="624"/>
      <c r="CY15" s="625"/>
      <c r="CZ15" s="626">
        <v>8.6</v>
      </c>
      <c r="DA15" s="626"/>
      <c r="DB15" s="626"/>
      <c r="DC15" s="626"/>
      <c r="DD15" s="632">
        <v>314787</v>
      </c>
      <c r="DE15" s="624"/>
      <c r="DF15" s="624"/>
      <c r="DG15" s="624"/>
      <c r="DH15" s="624"/>
      <c r="DI15" s="624"/>
      <c r="DJ15" s="624"/>
      <c r="DK15" s="624"/>
      <c r="DL15" s="624"/>
      <c r="DM15" s="624"/>
      <c r="DN15" s="624"/>
      <c r="DO15" s="624"/>
      <c r="DP15" s="625"/>
      <c r="DQ15" s="632">
        <v>557209</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11320</v>
      </c>
      <c r="S16" s="624"/>
      <c r="T16" s="624"/>
      <c r="U16" s="624"/>
      <c r="V16" s="624"/>
      <c r="W16" s="624"/>
      <c r="X16" s="624"/>
      <c r="Y16" s="625"/>
      <c r="Z16" s="626">
        <v>0.1</v>
      </c>
      <c r="AA16" s="626"/>
      <c r="AB16" s="626"/>
      <c r="AC16" s="626"/>
      <c r="AD16" s="627">
        <v>11320</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65681</v>
      </c>
      <c r="CS16" s="624"/>
      <c r="CT16" s="624"/>
      <c r="CU16" s="624"/>
      <c r="CV16" s="624"/>
      <c r="CW16" s="624"/>
      <c r="CX16" s="624"/>
      <c r="CY16" s="625"/>
      <c r="CZ16" s="626">
        <v>0.7</v>
      </c>
      <c r="DA16" s="626"/>
      <c r="DB16" s="626"/>
      <c r="DC16" s="626"/>
      <c r="DD16" s="632" t="s">
        <v>122</v>
      </c>
      <c r="DE16" s="624"/>
      <c r="DF16" s="624"/>
      <c r="DG16" s="624"/>
      <c r="DH16" s="624"/>
      <c r="DI16" s="624"/>
      <c r="DJ16" s="624"/>
      <c r="DK16" s="624"/>
      <c r="DL16" s="624"/>
      <c r="DM16" s="624"/>
      <c r="DN16" s="624"/>
      <c r="DO16" s="624"/>
      <c r="DP16" s="625"/>
      <c r="DQ16" s="632">
        <v>6770</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14538</v>
      </c>
      <c r="S17" s="624"/>
      <c r="T17" s="624"/>
      <c r="U17" s="624"/>
      <c r="V17" s="624"/>
      <c r="W17" s="624"/>
      <c r="X17" s="624"/>
      <c r="Y17" s="625"/>
      <c r="Z17" s="626">
        <v>0.1</v>
      </c>
      <c r="AA17" s="626"/>
      <c r="AB17" s="626"/>
      <c r="AC17" s="626"/>
      <c r="AD17" s="627">
        <v>14538</v>
      </c>
      <c r="AE17" s="627"/>
      <c r="AF17" s="627"/>
      <c r="AG17" s="627"/>
      <c r="AH17" s="627"/>
      <c r="AI17" s="627"/>
      <c r="AJ17" s="627"/>
      <c r="AK17" s="627"/>
      <c r="AL17" s="628">
        <v>0.3</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975377</v>
      </c>
      <c r="CS17" s="624"/>
      <c r="CT17" s="624"/>
      <c r="CU17" s="624"/>
      <c r="CV17" s="624"/>
      <c r="CW17" s="624"/>
      <c r="CX17" s="624"/>
      <c r="CY17" s="625"/>
      <c r="CZ17" s="626">
        <v>9.6999999999999993</v>
      </c>
      <c r="DA17" s="626"/>
      <c r="DB17" s="626"/>
      <c r="DC17" s="626"/>
      <c r="DD17" s="632" t="s">
        <v>122</v>
      </c>
      <c r="DE17" s="624"/>
      <c r="DF17" s="624"/>
      <c r="DG17" s="624"/>
      <c r="DH17" s="624"/>
      <c r="DI17" s="624"/>
      <c r="DJ17" s="624"/>
      <c r="DK17" s="624"/>
      <c r="DL17" s="624"/>
      <c r="DM17" s="624"/>
      <c r="DN17" s="624"/>
      <c r="DO17" s="624"/>
      <c r="DP17" s="625"/>
      <c r="DQ17" s="632">
        <v>975377</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8415</v>
      </c>
      <c r="S18" s="624"/>
      <c r="T18" s="624"/>
      <c r="U18" s="624"/>
      <c r="V18" s="624"/>
      <c r="W18" s="624"/>
      <c r="X18" s="624"/>
      <c r="Y18" s="625"/>
      <c r="Z18" s="626">
        <v>0.1</v>
      </c>
      <c r="AA18" s="626"/>
      <c r="AB18" s="626"/>
      <c r="AC18" s="626"/>
      <c r="AD18" s="627">
        <v>8415</v>
      </c>
      <c r="AE18" s="627"/>
      <c r="AF18" s="627"/>
      <c r="AG18" s="627"/>
      <c r="AH18" s="627"/>
      <c r="AI18" s="627"/>
      <c r="AJ18" s="627"/>
      <c r="AK18" s="627"/>
      <c r="AL18" s="628">
        <v>0.2</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v>513332</v>
      </c>
      <c r="CS18" s="624"/>
      <c r="CT18" s="624"/>
      <c r="CU18" s="624"/>
      <c r="CV18" s="624"/>
      <c r="CW18" s="624"/>
      <c r="CX18" s="624"/>
      <c r="CY18" s="625"/>
      <c r="CZ18" s="626">
        <v>5.0999999999999996</v>
      </c>
      <c r="DA18" s="626"/>
      <c r="DB18" s="626"/>
      <c r="DC18" s="626"/>
      <c r="DD18" s="632" t="s">
        <v>122</v>
      </c>
      <c r="DE18" s="624"/>
      <c r="DF18" s="624"/>
      <c r="DG18" s="624"/>
      <c r="DH18" s="624"/>
      <c r="DI18" s="624"/>
      <c r="DJ18" s="624"/>
      <c r="DK18" s="624"/>
      <c r="DL18" s="624"/>
      <c r="DM18" s="624"/>
      <c r="DN18" s="624"/>
      <c r="DO18" s="624"/>
      <c r="DP18" s="625"/>
      <c r="DQ18" s="632">
        <v>512854</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6104</v>
      </c>
      <c r="S19" s="624"/>
      <c r="T19" s="624"/>
      <c r="U19" s="624"/>
      <c r="V19" s="624"/>
      <c r="W19" s="624"/>
      <c r="X19" s="624"/>
      <c r="Y19" s="625"/>
      <c r="Z19" s="626">
        <v>0.1</v>
      </c>
      <c r="AA19" s="626"/>
      <c r="AB19" s="626"/>
      <c r="AC19" s="626"/>
      <c r="AD19" s="627">
        <v>6104</v>
      </c>
      <c r="AE19" s="627"/>
      <c r="AF19" s="627"/>
      <c r="AG19" s="627"/>
      <c r="AH19" s="627"/>
      <c r="AI19" s="627"/>
      <c r="AJ19" s="627"/>
      <c r="AK19" s="627"/>
      <c r="AL19" s="628">
        <v>0.1</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2311</v>
      </c>
      <c r="S20" s="624"/>
      <c r="T20" s="624"/>
      <c r="U20" s="624"/>
      <c r="V20" s="624"/>
      <c r="W20" s="624"/>
      <c r="X20" s="624"/>
      <c r="Y20" s="625"/>
      <c r="Z20" s="626">
        <v>0</v>
      </c>
      <c r="AA20" s="626"/>
      <c r="AB20" s="626"/>
      <c r="AC20" s="626"/>
      <c r="AD20" s="627">
        <v>2311</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10045009</v>
      </c>
      <c r="CS20" s="624"/>
      <c r="CT20" s="624"/>
      <c r="CU20" s="624"/>
      <c r="CV20" s="624"/>
      <c r="CW20" s="624"/>
      <c r="CX20" s="624"/>
      <c r="CY20" s="625"/>
      <c r="CZ20" s="626">
        <v>100</v>
      </c>
      <c r="DA20" s="626"/>
      <c r="DB20" s="626"/>
      <c r="DC20" s="626"/>
      <c r="DD20" s="632">
        <v>2551222</v>
      </c>
      <c r="DE20" s="624"/>
      <c r="DF20" s="624"/>
      <c r="DG20" s="624"/>
      <c r="DH20" s="624"/>
      <c r="DI20" s="624"/>
      <c r="DJ20" s="624"/>
      <c r="DK20" s="624"/>
      <c r="DL20" s="624"/>
      <c r="DM20" s="624"/>
      <c r="DN20" s="624"/>
      <c r="DO20" s="624"/>
      <c r="DP20" s="625"/>
      <c r="DQ20" s="632">
        <v>6562751</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3857400</v>
      </c>
      <c r="S21" s="624"/>
      <c r="T21" s="624"/>
      <c r="U21" s="624"/>
      <c r="V21" s="624"/>
      <c r="W21" s="624"/>
      <c r="X21" s="624"/>
      <c r="Y21" s="625"/>
      <c r="Z21" s="626">
        <v>35.700000000000003</v>
      </c>
      <c r="AA21" s="626"/>
      <c r="AB21" s="626"/>
      <c r="AC21" s="626"/>
      <c r="AD21" s="627">
        <v>3540340</v>
      </c>
      <c r="AE21" s="627"/>
      <c r="AF21" s="627"/>
      <c r="AG21" s="627"/>
      <c r="AH21" s="627"/>
      <c r="AI21" s="627"/>
      <c r="AJ21" s="627"/>
      <c r="AK21" s="627"/>
      <c r="AL21" s="628">
        <v>69.2</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3540340</v>
      </c>
      <c r="S22" s="624"/>
      <c r="T22" s="624"/>
      <c r="U22" s="624"/>
      <c r="V22" s="624"/>
      <c r="W22" s="624"/>
      <c r="X22" s="624"/>
      <c r="Y22" s="625"/>
      <c r="Z22" s="626">
        <v>32.799999999999997</v>
      </c>
      <c r="AA22" s="626"/>
      <c r="AB22" s="626"/>
      <c r="AC22" s="626"/>
      <c r="AD22" s="627">
        <v>3540340</v>
      </c>
      <c r="AE22" s="627"/>
      <c r="AF22" s="627"/>
      <c r="AG22" s="627"/>
      <c r="AH22" s="627"/>
      <c r="AI22" s="627"/>
      <c r="AJ22" s="627"/>
      <c r="AK22" s="627"/>
      <c r="AL22" s="628">
        <v>69.2</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317055</v>
      </c>
      <c r="S23" s="624"/>
      <c r="T23" s="624"/>
      <c r="U23" s="624"/>
      <c r="V23" s="624"/>
      <c r="W23" s="624"/>
      <c r="X23" s="624"/>
      <c r="Y23" s="625"/>
      <c r="Z23" s="626">
        <v>2.9</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v>5</v>
      </c>
      <c r="S24" s="624"/>
      <c r="T24" s="624"/>
      <c r="U24" s="624"/>
      <c r="V24" s="624"/>
      <c r="W24" s="624"/>
      <c r="X24" s="624"/>
      <c r="Y24" s="625"/>
      <c r="Z24" s="626">
        <v>0</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3055077</v>
      </c>
      <c r="CS24" s="613"/>
      <c r="CT24" s="613"/>
      <c r="CU24" s="613"/>
      <c r="CV24" s="613"/>
      <c r="CW24" s="613"/>
      <c r="CX24" s="613"/>
      <c r="CY24" s="614"/>
      <c r="CZ24" s="617">
        <v>30.4</v>
      </c>
      <c r="DA24" s="618"/>
      <c r="DB24" s="618"/>
      <c r="DC24" s="634"/>
      <c r="DD24" s="653">
        <v>2584784</v>
      </c>
      <c r="DE24" s="613"/>
      <c r="DF24" s="613"/>
      <c r="DG24" s="613"/>
      <c r="DH24" s="613"/>
      <c r="DI24" s="613"/>
      <c r="DJ24" s="613"/>
      <c r="DK24" s="614"/>
      <c r="DL24" s="653">
        <v>2371160</v>
      </c>
      <c r="DM24" s="613"/>
      <c r="DN24" s="613"/>
      <c r="DO24" s="613"/>
      <c r="DP24" s="613"/>
      <c r="DQ24" s="613"/>
      <c r="DR24" s="613"/>
      <c r="DS24" s="613"/>
      <c r="DT24" s="613"/>
      <c r="DU24" s="613"/>
      <c r="DV24" s="614"/>
      <c r="DW24" s="617">
        <v>46.1</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5402956</v>
      </c>
      <c r="S25" s="624"/>
      <c r="T25" s="624"/>
      <c r="U25" s="624"/>
      <c r="V25" s="624"/>
      <c r="W25" s="624"/>
      <c r="X25" s="624"/>
      <c r="Y25" s="625"/>
      <c r="Z25" s="626">
        <v>50.1</v>
      </c>
      <c r="AA25" s="626"/>
      <c r="AB25" s="626"/>
      <c r="AC25" s="626"/>
      <c r="AD25" s="627">
        <v>5085896</v>
      </c>
      <c r="AE25" s="627"/>
      <c r="AF25" s="627"/>
      <c r="AG25" s="627"/>
      <c r="AH25" s="627"/>
      <c r="AI25" s="627"/>
      <c r="AJ25" s="627"/>
      <c r="AK25" s="627"/>
      <c r="AL25" s="628">
        <v>99.3</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1348845</v>
      </c>
      <c r="CS25" s="656"/>
      <c r="CT25" s="656"/>
      <c r="CU25" s="656"/>
      <c r="CV25" s="656"/>
      <c r="CW25" s="656"/>
      <c r="CX25" s="656"/>
      <c r="CY25" s="657"/>
      <c r="CZ25" s="628">
        <v>13.4</v>
      </c>
      <c r="DA25" s="654"/>
      <c r="DB25" s="654"/>
      <c r="DC25" s="658"/>
      <c r="DD25" s="632">
        <v>1305846</v>
      </c>
      <c r="DE25" s="656"/>
      <c r="DF25" s="656"/>
      <c r="DG25" s="656"/>
      <c r="DH25" s="656"/>
      <c r="DI25" s="656"/>
      <c r="DJ25" s="656"/>
      <c r="DK25" s="657"/>
      <c r="DL25" s="632">
        <v>1222976</v>
      </c>
      <c r="DM25" s="656"/>
      <c r="DN25" s="656"/>
      <c r="DO25" s="656"/>
      <c r="DP25" s="656"/>
      <c r="DQ25" s="656"/>
      <c r="DR25" s="656"/>
      <c r="DS25" s="656"/>
      <c r="DT25" s="656"/>
      <c r="DU25" s="656"/>
      <c r="DV25" s="657"/>
      <c r="DW25" s="628">
        <v>23.8</v>
      </c>
      <c r="DX25" s="654"/>
      <c r="DY25" s="654"/>
      <c r="DZ25" s="654"/>
      <c r="EA25" s="654"/>
      <c r="EB25" s="654"/>
      <c r="EC25" s="655"/>
    </row>
    <row r="26" spans="2:133" ht="11.25" customHeight="1" x14ac:dyDescent="0.2">
      <c r="B26" s="620" t="s">
        <v>283</v>
      </c>
      <c r="C26" s="621"/>
      <c r="D26" s="621"/>
      <c r="E26" s="621"/>
      <c r="F26" s="621"/>
      <c r="G26" s="621"/>
      <c r="H26" s="621"/>
      <c r="I26" s="621"/>
      <c r="J26" s="621"/>
      <c r="K26" s="621"/>
      <c r="L26" s="621"/>
      <c r="M26" s="621"/>
      <c r="N26" s="621"/>
      <c r="O26" s="621"/>
      <c r="P26" s="621"/>
      <c r="Q26" s="622"/>
      <c r="R26" s="623">
        <v>1052</v>
      </c>
      <c r="S26" s="624"/>
      <c r="T26" s="624"/>
      <c r="U26" s="624"/>
      <c r="V26" s="624"/>
      <c r="W26" s="624"/>
      <c r="X26" s="624"/>
      <c r="Y26" s="625"/>
      <c r="Z26" s="626">
        <v>0</v>
      </c>
      <c r="AA26" s="626"/>
      <c r="AB26" s="626"/>
      <c r="AC26" s="626"/>
      <c r="AD26" s="627">
        <v>1052</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726894</v>
      </c>
      <c r="CS26" s="624"/>
      <c r="CT26" s="624"/>
      <c r="CU26" s="624"/>
      <c r="CV26" s="624"/>
      <c r="CW26" s="624"/>
      <c r="CX26" s="624"/>
      <c r="CY26" s="625"/>
      <c r="CZ26" s="628">
        <v>7.2</v>
      </c>
      <c r="DA26" s="654"/>
      <c r="DB26" s="654"/>
      <c r="DC26" s="658"/>
      <c r="DD26" s="632">
        <v>685835</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2">
      <c r="B27" s="620" t="s">
        <v>286</v>
      </c>
      <c r="C27" s="621"/>
      <c r="D27" s="621"/>
      <c r="E27" s="621"/>
      <c r="F27" s="621"/>
      <c r="G27" s="621"/>
      <c r="H27" s="621"/>
      <c r="I27" s="621"/>
      <c r="J27" s="621"/>
      <c r="K27" s="621"/>
      <c r="L27" s="621"/>
      <c r="M27" s="621"/>
      <c r="N27" s="621"/>
      <c r="O27" s="621"/>
      <c r="P27" s="621"/>
      <c r="Q27" s="622"/>
      <c r="R27" s="623">
        <v>20959</v>
      </c>
      <c r="S27" s="624"/>
      <c r="T27" s="624"/>
      <c r="U27" s="624"/>
      <c r="V27" s="624"/>
      <c r="W27" s="624"/>
      <c r="X27" s="624"/>
      <c r="Y27" s="625"/>
      <c r="Z27" s="626">
        <v>0.2</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1092819</v>
      </c>
      <c r="BH27" s="624"/>
      <c r="BI27" s="624"/>
      <c r="BJ27" s="624"/>
      <c r="BK27" s="624"/>
      <c r="BL27" s="624"/>
      <c r="BM27" s="624"/>
      <c r="BN27" s="625"/>
      <c r="BO27" s="626">
        <v>100</v>
      </c>
      <c r="BP27" s="626"/>
      <c r="BQ27" s="626"/>
      <c r="BR27" s="626"/>
      <c r="BS27" s="627">
        <v>4616</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730855</v>
      </c>
      <c r="CS27" s="656"/>
      <c r="CT27" s="656"/>
      <c r="CU27" s="656"/>
      <c r="CV27" s="656"/>
      <c r="CW27" s="656"/>
      <c r="CX27" s="656"/>
      <c r="CY27" s="657"/>
      <c r="CZ27" s="628">
        <v>7.3</v>
      </c>
      <c r="DA27" s="654"/>
      <c r="DB27" s="654"/>
      <c r="DC27" s="658"/>
      <c r="DD27" s="632">
        <v>303561</v>
      </c>
      <c r="DE27" s="656"/>
      <c r="DF27" s="656"/>
      <c r="DG27" s="656"/>
      <c r="DH27" s="656"/>
      <c r="DI27" s="656"/>
      <c r="DJ27" s="656"/>
      <c r="DK27" s="657"/>
      <c r="DL27" s="632">
        <v>172807</v>
      </c>
      <c r="DM27" s="656"/>
      <c r="DN27" s="656"/>
      <c r="DO27" s="656"/>
      <c r="DP27" s="656"/>
      <c r="DQ27" s="656"/>
      <c r="DR27" s="656"/>
      <c r="DS27" s="656"/>
      <c r="DT27" s="656"/>
      <c r="DU27" s="656"/>
      <c r="DV27" s="657"/>
      <c r="DW27" s="628">
        <v>3.4</v>
      </c>
      <c r="DX27" s="654"/>
      <c r="DY27" s="654"/>
      <c r="DZ27" s="654"/>
      <c r="EA27" s="654"/>
      <c r="EB27" s="654"/>
      <c r="EC27" s="655"/>
    </row>
    <row r="28" spans="2:133" ht="11.25" customHeight="1" x14ac:dyDescent="0.2">
      <c r="B28" s="620" t="s">
        <v>289</v>
      </c>
      <c r="C28" s="621"/>
      <c r="D28" s="621"/>
      <c r="E28" s="621"/>
      <c r="F28" s="621"/>
      <c r="G28" s="621"/>
      <c r="H28" s="621"/>
      <c r="I28" s="621"/>
      <c r="J28" s="621"/>
      <c r="K28" s="621"/>
      <c r="L28" s="621"/>
      <c r="M28" s="621"/>
      <c r="N28" s="621"/>
      <c r="O28" s="621"/>
      <c r="P28" s="621"/>
      <c r="Q28" s="622"/>
      <c r="R28" s="623">
        <v>82077</v>
      </c>
      <c r="S28" s="624"/>
      <c r="T28" s="624"/>
      <c r="U28" s="624"/>
      <c r="V28" s="624"/>
      <c r="W28" s="624"/>
      <c r="X28" s="624"/>
      <c r="Y28" s="625"/>
      <c r="Z28" s="626">
        <v>0.8</v>
      </c>
      <c r="AA28" s="626"/>
      <c r="AB28" s="626"/>
      <c r="AC28" s="626"/>
      <c r="AD28" s="627">
        <v>6090</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975377</v>
      </c>
      <c r="CS28" s="624"/>
      <c r="CT28" s="624"/>
      <c r="CU28" s="624"/>
      <c r="CV28" s="624"/>
      <c r="CW28" s="624"/>
      <c r="CX28" s="624"/>
      <c r="CY28" s="625"/>
      <c r="CZ28" s="628">
        <v>9.6999999999999993</v>
      </c>
      <c r="DA28" s="654"/>
      <c r="DB28" s="654"/>
      <c r="DC28" s="658"/>
      <c r="DD28" s="632">
        <v>975377</v>
      </c>
      <c r="DE28" s="624"/>
      <c r="DF28" s="624"/>
      <c r="DG28" s="624"/>
      <c r="DH28" s="624"/>
      <c r="DI28" s="624"/>
      <c r="DJ28" s="624"/>
      <c r="DK28" s="625"/>
      <c r="DL28" s="632">
        <v>975377</v>
      </c>
      <c r="DM28" s="624"/>
      <c r="DN28" s="624"/>
      <c r="DO28" s="624"/>
      <c r="DP28" s="624"/>
      <c r="DQ28" s="624"/>
      <c r="DR28" s="624"/>
      <c r="DS28" s="624"/>
      <c r="DT28" s="624"/>
      <c r="DU28" s="624"/>
      <c r="DV28" s="625"/>
      <c r="DW28" s="628">
        <v>19</v>
      </c>
      <c r="DX28" s="654"/>
      <c r="DY28" s="654"/>
      <c r="DZ28" s="654"/>
      <c r="EA28" s="654"/>
      <c r="EB28" s="654"/>
      <c r="EC28" s="655"/>
    </row>
    <row r="29" spans="2:133" ht="11.25" customHeight="1" x14ac:dyDescent="0.2">
      <c r="B29" s="620" t="s">
        <v>291</v>
      </c>
      <c r="C29" s="621"/>
      <c r="D29" s="621"/>
      <c r="E29" s="621"/>
      <c r="F29" s="621"/>
      <c r="G29" s="621"/>
      <c r="H29" s="621"/>
      <c r="I29" s="621"/>
      <c r="J29" s="621"/>
      <c r="K29" s="621"/>
      <c r="L29" s="621"/>
      <c r="M29" s="621"/>
      <c r="N29" s="621"/>
      <c r="O29" s="621"/>
      <c r="P29" s="621"/>
      <c r="Q29" s="622"/>
      <c r="R29" s="623">
        <v>30429</v>
      </c>
      <c r="S29" s="624"/>
      <c r="T29" s="624"/>
      <c r="U29" s="624"/>
      <c r="V29" s="624"/>
      <c r="W29" s="624"/>
      <c r="X29" s="624"/>
      <c r="Y29" s="625"/>
      <c r="Z29" s="626">
        <v>0.3</v>
      </c>
      <c r="AA29" s="626"/>
      <c r="AB29" s="626"/>
      <c r="AC29" s="626"/>
      <c r="AD29" s="627">
        <v>115</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975377</v>
      </c>
      <c r="CS29" s="656"/>
      <c r="CT29" s="656"/>
      <c r="CU29" s="656"/>
      <c r="CV29" s="656"/>
      <c r="CW29" s="656"/>
      <c r="CX29" s="656"/>
      <c r="CY29" s="657"/>
      <c r="CZ29" s="628">
        <v>9.6999999999999993</v>
      </c>
      <c r="DA29" s="654"/>
      <c r="DB29" s="654"/>
      <c r="DC29" s="658"/>
      <c r="DD29" s="632">
        <v>975377</v>
      </c>
      <c r="DE29" s="656"/>
      <c r="DF29" s="656"/>
      <c r="DG29" s="656"/>
      <c r="DH29" s="656"/>
      <c r="DI29" s="656"/>
      <c r="DJ29" s="656"/>
      <c r="DK29" s="657"/>
      <c r="DL29" s="632">
        <v>975377</v>
      </c>
      <c r="DM29" s="656"/>
      <c r="DN29" s="656"/>
      <c r="DO29" s="656"/>
      <c r="DP29" s="656"/>
      <c r="DQ29" s="656"/>
      <c r="DR29" s="656"/>
      <c r="DS29" s="656"/>
      <c r="DT29" s="656"/>
      <c r="DU29" s="656"/>
      <c r="DV29" s="657"/>
      <c r="DW29" s="628">
        <v>19</v>
      </c>
      <c r="DX29" s="654"/>
      <c r="DY29" s="654"/>
      <c r="DZ29" s="654"/>
      <c r="EA29" s="654"/>
      <c r="EB29" s="654"/>
      <c r="EC29" s="655"/>
    </row>
    <row r="30" spans="2:133" ht="11.25" customHeight="1" x14ac:dyDescent="0.2">
      <c r="B30" s="620" t="s">
        <v>293</v>
      </c>
      <c r="C30" s="621"/>
      <c r="D30" s="621"/>
      <c r="E30" s="621"/>
      <c r="F30" s="621"/>
      <c r="G30" s="621"/>
      <c r="H30" s="621"/>
      <c r="I30" s="621"/>
      <c r="J30" s="621"/>
      <c r="K30" s="621"/>
      <c r="L30" s="621"/>
      <c r="M30" s="621"/>
      <c r="N30" s="621"/>
      <c r="O30" s="621"/>
      <c r="P30" s="621"/>
      <c r="Q30" s="622"/>
      <c r="R30" s="623">
        <v>944101</v>
      </c>
      <c r="S30" s="624"/>
      <c r="T30" s="624"/>
      <c r="U30" s="624"/>
      <c r="V30" s="624"/>
      <c r="W30" s="624"/>
      <c r="X30" s="624"/>
      <c r="Y30" s="625"/>
      <c r="Z30" s="626">
        <v>8.6999999999999993</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963424</v>
      </c>
      <c r="CS30" s="624"/>
      <c r="CT30" s="624"/>
      <c r="CU30" s="624"/>
      <c r="CV30" s="624"/>
      <c r="CW30" s="624"/>
      <c r="CX30" s="624"/>
      <c r="CY30" s="625"/>
      <c r="CZ30" s="628">
        <v>9.6</v>
      </c>
      <c r="DA30" s="654"/>
      <c r="DB30" s="654"/>
      <c r="DC30" s="658"/>
      <c r="DD30" s="632">
        <v>963424</v>
      </c>
      <c r="DE30" s="624"/>
      <c r="DF30" s="624"/>
      <c r="DG30" s="624"/>
      <c r="DH30" s="624"/>
      <c r="DI30" s="624"/>
      <c r="DJ30" s="624"/>
      <c r="DK30" s="625"/>
      <c r="DL30" s="632">
        <v>963424</v>
      </c>
      <c r="DM30" s="624"/>
      <c r="DN30" s="624"/>
      <c r="DO30" s="624"/>
      <c r="DP30" s="624"/>
      <c r="DQ30" s="624"/>
      <c r="DR30" s="624"/>
      <c r="DS30" s="624"/>
      <c r="DT30" s="624"/>
      <c r="DU30" s="624"/>
      <c r="DV30" s="625"/>
      <c r="DW30" s="628">
        <v>18.7</v>
      </c>
      <c r="DX30" s="654"/>
      <c r="DY30" s="654"/>
      <c r="DZ30" s="654"/>
      <c r="EA30" s="654"/>
      <c r="EB30" s="654"/>
      <c r="EC30" s="655"/>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18"/>
      <c r="AV31" s="218"/>
      <c r="AW31" s="218"/>
      <c r="AX31" s="609" t="s">
        <v>177</v>
      </c>
      <c r="AY31" s="610"/>
      <c r="AZ31" s="610"/>
      <c r="BA31" s="610"/>
      <c r="BB31" s="610"/>
      <c r="BC31" s="610"/>
      <c r="BD31" s="610"/>
      <c r="BE31" s="610"/>
      <c r="BF31" s="611"/>
      <c r="BG31" s="679">
        <v>99.1</v>
      </c>
      <c r="BH31" s="667"/>
      <c r="BI31" s="667"/>
      <c r="BJ31" s="667"/>
      <c r="BK31" s="667"/>
      <c r="BL31" s="667"/>
      <c r="BM31" s="618">
        <v>96.3</v>
      </c>
      <c r="BN31" s="667"/>
      <c r="BO31" s="667"/>
      <c r="BP31" s="667"/>
      <c r="BQ31" s="668"/>
      <c r="BR31" s="679">
        <v>98.9</v>
      </c>
      <c r="BS31" s="667"/>
      <c r="BT31" s="667"/>
      <c r="BU31" s="667"/>
      <c r="BV31" s="667"/>
      <c r="BW31" s="667"/>
      <c r="BX31" s="618">
        <v>96</v>
      </c>
      <c r="BY31" s="667"/>
      <c r="BZ31" s="667"/>
      <c r="CA31" s="667"/>
      <c r="CB31" s="668"/>
      <c r="CD31" s="661"/>
      <c r="CE31" s="662"/>
      <c r="CF31" s="620" t="s">
        <v>300</v>
      </c>
      <c r="CG31" s="621"/>
      <c r="CH31" s="621"/>
      <c r="CI31" s="621"/>
      <c r="CJ31" s="621"/>
      <c r="CK31" s="621"/>
      <c r="CL31" s="621"/>
      <c r="CM31" s="621"/>
      <c r="CN31" s="621"/>
      <c r="CO31" s="621"/>
      <c r="CP31" s="621"/>
      <c r="CQ31" s="622"/>
      <c r="CR31" s="623">
        <v>11953</v>
      </c>
      <c r="CS31" s="656"/>
      <c r="CT31" s="656"/>
      <c r="CU31" s="656"/>
      <c r="CV31" s="656"/>
      <c r="CW31" s="656"/>
      <c r="CX31" s="656"/>
      <c r="CY31" s="657"/>
      <c r="CZ31" s="628">
        <v>0.1</v>
      </c>
      <c r="DA31" s="654"/>
      <c r="DB31" s="654"/>
      <c r="DC31" s="658"/>
      <c r="DD31" s="632">
        <v>11953</v>
      </c>
      <c r="DE31" s="656"/>
      <c r="DF31" s="656"/>
      <c r="DG31" s="656"/>
      <c r="DH31" s="656"/>
      <c r="DI31" s="656"/>
      <c r="DJ31" s="656"/>
      <c r="DK31" s="657"/>
      <c r="DL31" s="632">
        <v>11953</v>
      </c>
      <c r="DM31" s="656"/>
      <c r="DN31" s="656"/>
      <c r="DO31" s="656"/>
      <c r="DP31" s="656"/>
      <c r="DQ31" s="656"/>
      <c r="DR31" s="656"/>
      <c r="DS31" s="656"/>
      <c r="DT31" s="656"/>
      <c r="DU31" s="656"/>
      <c r="DV31" s="657"/>
      <c r="DW31" s="628">
        <v>0.2</v>
      </c>
      <c r="DX31" s="654"/>
      <c r="DY31" s="654"/>
      <c r="DZ31" s="654"/>
      <c r="EA31" s="654"/>
      <c r="EB31" s="654"/>
      <c r="EC31" s="655"/>
    </row>
    <row r="32" spans="2:133" ht="11.25" customHeight="1" x14ac:dyDescent="0.2">
      <c r="B32" s="620" t="s">
        <v>301</v>
      </c>
      <c r="C32" s="621"/>
      <c r="D32" s="621"/>
      <c r="E32" s="621"/>
      <c r="F32" s="621"/>
      <c r="G32" s="621"/>
      <c r="H32" s="621"/>
      <c r="I32" s="621"/>
      <c r="J32" s="621"/>
      <c r="K32" s="621"/>
      <c r="L32" s="621"/>
      <c r="M32" s="621"/>
      <c r="N32" s="621"/>
      <c r="O32" s="621"/>
      <c r="P32" s="621"/>
      <c r="Q32" s="622"/>
      <c r="R32" s="623">
        <v>435038</v>
      </c>
      <c r="S32" s="624"/>
      <c r="T32" s="624"/>
      <c r="U32" s="624"/>
      <c r="V32" s="624"/>
      <c r="W32" s="624"/>
      <c r="X32" s="624"/>
      <c r="Y32" s="625"/>
      <c r="Z32" s="626">
        <v>4</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302</v>
      </c>
      <c r="AX32" s="620" t="s">
        <v>303</v>
      </c>
      <c r="AY32" s="621"/>
      <c r="AZ32" s="621"/>
      <c r="BA32" s="621"/>
      <c r="BB32" s="621"/>
      <c r="BC32" s="621"/>
      <c r="BD32" s="621"/>
      <c r="BE32" s="621"/>
      <c r="BF32" s="622"/>
      <c r="BG32" s="680">
        <v>99.2</v>
      </c>
      <c r="BH32" s="656"/>
      <c r="BI32" s="656"/>
      <c r="BJ32" s="656"/>
      <c r="BK32" s="656"/>
      <c r="BL32" s="656"/>
      <c r="BM32" s="629">
        <v>97.5</v>
      </c>
      <c r="BN32" s="656"/>
      <c r="BO32" s="656"/>
      <c r="BP32" s="656"/>
      <c r="BQ32" s="678"/>
      <c r="BR32" s="680">
        <v>99.2</v>
      </c>
      <c r="BS32" s="656"/>
      <c r="BT32" s="656"/>
      <c r="BU32" s="656"/>
      <c r="BV32" s="656"/>
      <c r="BW32" s="656"/>
      <c r="BX32" s="629">
        <v>97.3</v>
      </c>
      <c r="BY32" s="656"/>
      <c r="BZ32" s="656"/>
      <c r="CA32" s="656"/>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4"/>
      <c r="DB32" s="654"/>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4"/>
      <c r="DY32" s="654"/>
      <c r="DZ32" s="654"/>
      <c r="EA32" s="654"/>
      <c r="EB32" s="654"/>
      <c r="EC32" s="655"/>
    </row>
    <row r="33" spans="2:133" ht="11.25" customHeight="1" x14ac:dyDescent="0.2">
      <c r="B33" s="620" t="s">
        <v>305</v>
      </c>
      <c r="C33" s="621"/>
      <c r="D33" s="621"/>
      <c r="E33" s="621"/>
      <c r="F33" s="621"/>
      <c r="G33" s="621"/>
      <c r="H33" s="621"/>
      <c r="I33" s="621"/>
      <c r="J33" s="621"/>
      <c r="K33" s="621"/>
      <c r="L33" s="621"/>
      <c r="M33" s="621"/>
      <c r="N33" s="621"/>
      <c r="O33" s="621"/>
      <c r="P33" s="621"/>
      <c r="Q33" s="622"/>
      <c r="R33" s="623">
        <v>155519</v>
      </c>
      <c r="S33" s="624"/>
      <c r="T33" s="624"/>
      <c r="U33" s="624"/>
      <c r="V33" s="624"/>
      <c r="W33" s="624"/>
      <c r="X33" s="624"/>
      <c r="Y33" s="625"/>
      <c r="Z33" s="626">
        <v>1.4</v>
      </c>
      <c r="AA33" s="626"/>
      <c r="AB33" s="626"/>
      <c r="AC33" s="626"/>
      <c r="AD33" s="627">
        <v>12203</v>
      </c>
      <c r="AE33" s="627"/>
      <c r="AF33" s="627"/>
      <c r="AG33" s="627"/>
      <c r="AH33" s="627"/>
      <c r="AI33" s="627"/>
      <c r="AJ33" s="627"/>
      <c r="AK33" s="627"/>
      <c r="AL33" s="628">
        <v>0.2</v>
      </c>
      <c r="AM33" s="629"/>
      <c r="AN33" s="629"/>
      <c r="AO33" s="630"/>
      <c r="AP33" s="673"/>
      <c r="AQ33" s="674"/>
      <c r="AR33" s="674"/>
      <c r="AS33" s="674"/>
      <c r="AT33" s="677"/>
      <c r="AU33" s="219"/>
      <c r="AV33" s="219"/>
      <c r="AW33" s="219"/>
      <c r="AX33" s="644" t="s">
        <v>306</v>
      </c>
      <c r="AY33" s="645"/>
      <c r="AZ33" s="645"/>
      <c r="BA33" s="645"/>
      <c r="BB33" s="645"/>
      <c r="BC33" s="645"/>
      <c r="BD33" s="645"/>
      <c r="BE33" s="645"/>
      <c r="BF33" s="646"/>
      <c r="BG33" s="681">
        <v>98.9</v>
      </c>
      <c r="BH33" s="682"/>
      <c r="BI33" s="682"/>
      <c r="BJ33" s="682"/>
      <c r="BK33" s="682"/>
      <c r="BL33" s="682"/>
      <c r="BM33" s="683">
        <v>95</v>
      </c>
      <c r="BN33" s="682"/>
      <c r="BO33" s="682"/>
      <c r="BP33" s="682"/>
      <c r="BQ33" s="684"/>
      <c r="BR33" s="681">
        <v>98.5</v>
      </c>
      <c r="BS33" s="682"/>
      <c r="BT33" s="682"/>
      <c r="BU33" s="682"/>
      <c r="BV33" s="682"/>
      <c r="BW33" s="682"/>
      <c r="BX33" s="683">
        <v>94.6</v>
      </c>
      <c r="BY33" s="682"/>
      <c r="BZ33" s="682"/>
      <c r="CA33" s="682"/>
      <c r="CB33" s="684"/>
      <c r="CD33" s="620" t="s">
        <v>307</v>
      </c>
      <c r="CE33" s="621"/>
      <c r="CF33" s="621"/>
      <c r="CG33" s="621"/>
      <c r="CH33" s="621"/>
      <c r="CI33" s="621"/>
      <c r="CJ33" s="621"/>
      <c r="CK33" s="621"/>
      <c r="CL33" s="621"/>
      <c r="CM33" s="621"/>
      <c r="CN33" s="621"/>
      <c r="CO33" s="621"/>
      <c r="CP33" s="621"/>
      <c r="CQ33" s="622"/>
      <c r="CR33" s="623">
        <v>4373029</v>
      </c>
      <c r="CS33" s="656"/>
      <c r="CT33" s="656"/>
      <c r="CU33" s="656"/>
      <c r="CV33" s="656"/>
      <c r="CW33" s="656"/>
      <c r="CX33" s="656"/>
      <c r="CY33" s="657"/>
      <c r="CZ33" s="628">
        <v>43.5</v>
      </c>
      <c r="DA33" s="654"/>
      <c r="DB33" s="654"/>
      <c r="DC33" s="658"/>
      <c r="DD33" s="632">
        <v>3586348</v>
      </c>
      <c r="DE33" s="656"/>
      <c r="DF33" s="656"/>
      <c r="DG33" s="656"/>
      <c r="DH33" s="656"/>
      <c r="DI33" s="656"/>
      <c r="DJ33" s="656"/>
      <c r="DK33" s="657"/>
      <c r="DL33" s="632">
        <v>2289362</v>
      </c>
      <c r="DM33" s="656"/>
      <c r="DN33" s="656"/>
      <c r="DO33" s="656"/>
      <c r="DP33" s="656"/>
      <c r="DQ33" s="656"/>
      <c r="DR33" s="656"/>
      <c r="DS33" s="656"/>
      <c r="DT33" s="656"/>
      <c r="DU33" s="656"/>
      <c r="DV33" s="657"/>
      <c r="DW33" s="628">
        <v>44.5</v>
      </c>
      <c r="DX33" s="654"/>
      <c r="DY33" s="654"/>
      <c r="DZ33" s="654"/>
      <c r="EA33" s="654"/>
      <c r="EB33" s="654"/>
      <c r="EC33" s="655"/>
    </row>
    <row r="34" spans="2:133" ht="11.25" customHeight="1" x14ac:dyDescent="0.2">
      <c r="B34" s="620" t="s">
        <v>308</v>
      </c>
      <c r="C34" s="621"/>
      <c r="D34" s="621"/>
      <c r="E34" s="621"/>
      <c r="F34" s="621"/>
      <c r="G34" s="621"/>
      <c r="H34" s="621"/>
      <c r="I34" s="621"/>
      <c r="J34" s="621"/>
      <c r="K34" s="621"/>
      <c r="L34" s="621"/>
      <c r="M34" s="621"/>
      <c r="N34" s="621"/>
      <c r="O34" s="621"/>
      <c r="P34" s="621"/>
      <c r="Q34" s="622"/>
      <c r="R34" s="623">
        <v>100647</v>
      </c>
      <c r="S34" s="624"/>
      <c r="T34" s="624"/>
      <c r="U34" s="624"/>
      <c r="V34" s="624"/>
      <c r="W34" s="624"/>
      <c r="X34" s="624"/>
      <c r="Y34" s="625"/>
      <c r="Z34" s="626">
        <v>0.9</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1229136</v>
      </c>
      <c r="CS34" s="624"/>
      <c r="CT34" s="624"/>
      <c r="CU34" s="624"/>
      <c r="CV34" s="624"/>
      <c r="CW34" s="624"/>
      <c r="CX34" s="624"/>
      <c r="CY34" s="625"/>
      <c r="CZ34" s="628">
        <v>12.2</v>
      </c>
      <c r="DA34" s="654"/>
      <c r="DB34" s="654"/>
      <c r="DC34" s="658"/>
      <c r="DD34" s="632">
        <v>796380</v>
      </c>
      <c r="DE34" s="624"/>
      <c r="DF34" s="624"/>
      <c r="DG34" s="624"/>
      <c r="DH34" s="624"/>
      <c r="DI34" s="624"/>
      <c r="DJ34" s="624"/>
      <c r="DK34" s="625"/>
      <c r="DL34" s="632">
        <v>668005</v>
      </c>
      <c r="DM34" s="624"/>
      <c r="DN34" s="624"/>
      <c r="DO34" s="624"/>
      <c r="DP34" s="624"/>
      <c r="DQ34" s="624"/>
      <c r="DR34" s="624"/>
      <c r="DS34" s="624"/>
      <c r="DT34" s="624"/>
      <c r="DU34" s="624"/>
      <c r="DV34" s="625"/>
      <c r="DW34" s="628">
        <v>13</v>
      </c>
      <c r="DX34" s="654"/>
      <c r="DY34" s="654"/>
      <c r="DZ34" s="654"/>
      <c r="EA34" s="654"/>
      <c r="EB34" s="654"/>
      <c r="EC34" s="655"/>
    </row>
    <row r="35" spans="2:133" ht="11.25" customHeight="1" x14ac:dyDescent="0.2">
      <c r="B35" s="620" t="s">
        <v>310</v>
      </c>
      <c r="C35" s="621"/>
      <c r="D35" s="621"/>
      <c r="E35" s="621"/>
      <c r="F35" s="621"/>
      <c r="G35" s="621"/>
      <c r="H35" s="621"/>
      <c r="I35" s="621"/>
      <c r="J35" s="621"/>
      <c r="K35" s="621"/>
      <c r="L35" s="621"/>
      <c r="M35" s="621"/>
      <c r="N35" s="621"/>
      <c r="O35" s="621"/>
      <c r="P35" s="621"/>
      <c r="Q35" s="622"/>
      <c r="R35" s="623">
        <v>1474415</v>
      </c>
      <c r="S35" s="624"/>
      <c r="T35" s="624"/>
      <c r="U35" s="624"/>
      <c r="V35" s="624"/>
      <c r="W35" s="624"/>
      <c r="X35" s="624"/>
      <c r="Y35" s="625"/>
      <c r="Z35" s="626">
        <v>13.7</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105180</v>
      </c>
      <c r="CS35" s="656"/>
      <c r="CT35" s="656"/>
      <c r="CU35" s="656"/>
      <c r="CV35" s="656"/>
      <c r="CW35" s="656"/>
      <c r="CX35" s="656"/>
      <c r="CY35" s="657"/>
      <c r="CZ35" s="628">
        <v>1</v>
      </c>
      <c r="DA35" s="654"/>
      <c r="DB35" s="654"/>
      <c r="DC35" s="658"/>
      <c r="DD35" s="632">
        <v>78841</v>
      </c>
      <c r="DE35" s="656"/>
      <c r="DF35" s="656"/>
      <c r="DG35" s="656"/>
      <c r="DH35" s="656"/>
      <c r="DI35" s="656"/>
      <c r="DJ35" s="656"/>
      <c r="DK35" s="657"/>
      <c r="DL35" s="632">
        <v>18542</v>
      </c>
      <c r="DM35" s="656"/>
      <c r="DN35" s="656"/>
      <c r="DO35" s="656"/>
      <c r="DP35" s="656"/>
      <c r="DQ35" s="656"/>
      <c r="DR35" s="656"/>
      <c r="DS35" s="656"/>
      <c r="DT35" s="656"/>
      <c r="DU35" s="656"/>
      <c r="DV35" s="657"/>
      <c r="DW35" s="628">
        <v>0.4</v>
      </c>
      <c r="DX35" s="654"/>
      <c r="DY35" s="654"/>
      <c r="DZ35" s="654"/>
      <c r="EA35" s="654"/>
      <c r="EB35" s="654"/>
      <c r="EC35" s="655"/>
    </row>
    <row r="36" spans="2:133" ht="11.25" customHeight="1" x14ac:dyDescent="0.2">
      <c r="B36" s="620" t="s">
        <v>314</v>
      </c>
      <c r="C36" s="621"/>
      <c r="D36" s="621"/>
      <c r="E36" s="621"/>
      <c r="F36" s="621"/>
      <c r="G36" s="621"/>
      <c r="H36" s="621"/>
      <c r="I36" s="621"/>
      <c r="J36" s="621"/>
      <c r="K36" s="621"/>
      <c r="L36" s="621"/>
      <c r="M36" s="621"/>
      <c r="N36" s="621"/>
      <c r="O36" s="621"/>
      <c r="P36" s="621"/>
      <c r="Q36" s="622"/>
      <c r="R36" s="623">
        <v>703035</v>
      </c>
      <c r="S36" s="624"/>
      <c r="T36" s="624"/>
      <c r="U36" s="624"/>
      <c r="V36" s="624"/>
      <c r="W36" s="624"/>
      <c r="X36" s="624"/>
      <c r="Y36" s="625"/>
      <c r="Z36" s="626">
        <v>6.5</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1615401</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17078</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1192076</v>
      </c>
      <c r="CS36" s="624"/>
      <c r="CT36" s="624"/>
      <c r="CU36" s="624"/>
      <c r="CV36" s="624"/>
      <c r="CW36" s="624"/>
      <c r="CX36" s="624"/>
      <c r="CY36" s="625"/>
      <c r="CZ36" s="628">
        <v>11.9</v>
      </c>
      <c r="DA36" s="654"/>
      <c r="DB36" s="654"/>
      <c r="DC36" s="658"/>
      <c r="DD36" s="632">
        <v>963891</v>
      </c>
      <c r="DE36" s="624"/>
      <c r="DF36" s="624"/>
      <c r="DG36" s="624"/>
      <c r="DH36" s="624"/>
      <c r="DI36" s="624"/>
      <c r="DJ36" s="624"/>
      <c r="DK36" s="625"/>
      <c r="DL36" s="632">
        <v>880150</v>
      </c>
      <c r="DM36" s="624"/>
      <c r="DN36" s="624"/>
      <c r="DO36" s="624"/>
      <c r="DP36" s="624"/>
      <c r="DQ36" s="624"/>
      <c r="DR36" s="624"/>
      <c r="DS36" s="624"/>
      <c r="DT36" s="624"/>
      <c r="DU36" s="624"/>
      <c r="DV36" s="625"/>
      <c r="DW36" s="628">
        <v>17.100000000000001</v>
      </c>
      <c r="DX36" s="654"/>
      <c r="DY36" s="654"/>
      <c r="DZ36" s="654"/>
      <c r="EA36" s="654"/>
      <c r="EB36" s="654"/>
      <c r="EC36" s="655"/>
    </row>
    <row r="37" spans="2:133" ht="11.25" customHeight="1" x14ac:dyDescent="0.2">
      <c r="B37" s="620" t="s">
        <v>318</v>
      </c>
      <c r="C37" s="621"/>
      <c r="D37" s="621"/>
      <c r="E37" s="621"/>
      <c r="F37" s="621"/>
      <c r="G37" s="621"/>
      <c r="H37" s="621"/>
      <c r="I37" s="621"/>
      <c r="J37" s="621"/>
      <c r="K37" s="621"/>
      <c r="L37" s="621"/>
      <c r="M37" s="621"/>
      <c r="N37" s="621"/>
      <c r="O37" s="621"/>
      <c r="P37" s="621"/>
      <c r="Q37" s="622"/>
      <c r="R37" s="623">
        <v>212584</v>
      </c>
      <c r="S37" s="624"/>
      <c r="T37" s="624"/>
      <c r="U37" s="624"/>
      <c r="V37" s="624"/>
      <c r="W37" s="624"/>
      <c r="X37" s="624"/>
      <c r="Y37" s="625"/>
      <c r="Z37" s="626">
        <v>2</v>
      </c>
      <c r="AA37" s="626"/>
      <c r="AB37" s="626"/>
      <c r="AC37" s="626"/>
      <c r="AD37" s="627">
        <v>14160</v>
      </c>
      <c r="AE37" s="627"/>
      <c r="AF37" s="627"/>
      <c r="AG37" s="627"/>
      <c r="AH37" s="627"/>
      <c r="AI37" s="627"/>
      <c r="AJ37" s="627"/>
      <c r="AK37" s="627"/>
      <c r="AL37" s="628">
        <v>0.3</v>
      </c>
      <c r="AM37" s="629"/>
      <c r="AN37" s="629"/>
      <c r="AO37" s="630"/>
      <c r="AQ37" s="686" t="s">
        <v>319</v>
      </c>
      <c r="AR37" s="687"/>
      <c r="AS37" s="687"/>
      <c r="AT37" s="687"/>
      <c r="AU37" s="687"/>
      <c r="AV37" s="687"/>
      <c r="AW37" s="687"/>
      <c r="AX37" s="687"/>
      <c r="AY37" s="688"/>
      <c r="AZ37" s="623">
        <v>353306</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17078</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222608</v>
      </c>
      <c r="CS37" s="656"/>
      <c r="CT37" s="656"/>
      <c r="CU37" s="656"/>
      <c r="CV37" s="656"/>
      <c r="CW37" s="656"/>
      <c r="CX37" s="656"/>
      <c r="CY37" s="657"/>
      <c r="CZ37" s="628">
        <v>2.2000000000000002</v>
      </c>
      <c r="DA37" s="654"/>
      <c r="DB37" s="654"/>
      <c r="DC37" s="658"/>
      <c r="DD37" s="632">
        <v>222608</v>
      </c>
      <c r="DE37" s="656"/>
      <c r="DF37" s="656"/>
      <c r="DG37" s="656"/>
      <c r="DH37" s="656"/>
      <c r="DI37" s="656"/>
      <c r="DJ37" s="656"/>
      <c r="DK37" s="657"/>
      <c r="DL37" s="632">
        <v>222608</v>
      </c>
      <c r="DM37" s="656"/>
      <c r="DN37" s="656"/>
      <c r="DO37" s="656"/>
      <c r="DP37" s="656"/>
      <c r="DQ37" s="656"/>
      <c r="DR37" s="656"/>
      <c r="DS37" s="656"/>
      <c r="DT37" s="656"/>
      <c r="DU37" s="656"/>
      <c r="DV37" s="657"/>
      <c r="DW37" s="628">
        <v>4.3</v>
      </c>
      <c r="DX37" s="654"/>
      <c r="DY37" s="654"/>
      <c r="DZ37" s="654"/>
      <c r="EA37" s="654"/>
      <c r="EB37" s="654"/>
      <c r="EC37" s="655"/>
    </row>
    <row r="38" spans="2:133" ht="11.25" customHeight="1" x14ac:dyDescent="0.2">
      <c r="B38" s="620" t="s">
        <v>322</v>
      </c>
      <c r="C38" s="621"/>
      <c r="D38" s="621"/>
      <c r="E38" s="621"/>
      <c r="F38" s="621"/>
      <c r="G38" s="621"/>
      <c r="H38" s="621"/>
      <c r="I38" s="621"/>
      <c r="J38" s="621"/>
      <c r="K38" s="621"/>
      <c r="L38" s="621"/>
      <c r="M38" s="621"/>
      <c r="N38" s="621"/>
      <c r="O38" s="621"/>
      <c r="P38" s="621"/>
      <c r="Q38" s="622"/>
      <c r="R38" s="623">
        <v>1231192</v>
      </c>
      <c r="S38" s="624"/>
      <c r="T38" s="624"/>
      <c r="U38" s="624"/>
      <c r="V38" s="624"/>
      <c r="W38" s="624"/>
      <c r="X38" s="624"/>
      <c r="Y38" s="625"/>
      <c r="Z38" s="626">
        <v>11.4</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344311</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1558</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902092</v>
      </c>
      <c r="CS38" s="624"/>
      <c r="CT38" s="624"/>
      <c r="CU38" s="624"/>
      <c r="CV38" s="624"/>
      <c r="CW38" s="624"/>
      <c r="CX38" s="624"/>
      <c r="CY38" s="625"/>
      <c r="CZ38" s="628">
        <v>9</v>
      </c>
      <c r="DA38" s="654"/>
      <c r="DB38" s="654"/>
      <c r="DC38" s="658"/>
      <c r="DD38" s="632">
        <v>810501</v>
      </c>
      <c r="DE38" s="624"/>
      <c r="DF38" s="624"/>
      <c r="DG38" s="624"/>
      <c r="DH38" s="624"/>
      <c r="DI38" s="624"/>
      <c r="DJ38" s="624"/>
      <c r="DK38" s="625"/>
      <c r="DL38" s="632">
        <v>412821</v>
      </c>
      <c r="DM38" s="624"/>
      <c r="DN38" s="624"/>
      <c r="DO38" s="624"/>
      <c r="DP38" s="624"/>
      <c r="DQ38" s="624"/>
      <c r="DR38" s="624"/>
      <c r="DS38" s="624"/>
      <c r="DT38" s="624"/>
      <c r="DU38" s="624"/>
      <c r="DV38" s="625"/>
      <c r="DW38" s="628">
        <v>8</v>
      </c>
      <c r="DX38" s="654"/>
      <c r="DY38" s="654"/>
      <c r="DZ38" s="654"/>
      <c r="EA38" s="654"/>
      <c r="EB38" s="654"/>
      <c r="EC38" s="655"/>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335871</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2502</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552867</v>
      </c>
      <c r="CS39" s="656"/>
      <c r="CT39" s="656"/>
      <c r="CU39" s="656"/>
      <c r="CV39" s="656"/>
      <c r="CW39" s="656"/>
      <c r="CX39" s="656"/>
      <c r="CY39" s="657"/>
      <c r="CZ39" s="628">
        <v>5.5</v>
      </c>
      <c r="DA39" s="654"/>
      <c r="DB39" s="654"/>
      <c r="DC39" s="658"/>
      <c r="DD39" s="632">
        <v>545057</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2">
      <c r="B40" s="620" t="s">
        <v>330</v>
      </c>
      <c r="C40" s="621"/>
      <c r="D40" s="621"/>
      <c r="E40" s="621"/>
      <c r="F40" s="621"/>
      <c r="G40" s="621"/>
      <c r="H40" s="621"/>
      <c r="I40" s="621"/>
      <c r="J40" s="621"/>
      <c r="K40" s="621"/>
      <c r="L40" s="621"/>
      <c r="M40" s="621"/>
      <c r="N40" s="621"/>
      <c r="O40" s="621"/>
      <c r="P40" s="621"/>
      <c r="Q40" s="622"/>
      <c r="R40" s="623">
        <v>20892</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31424</v>
      </c>
      <c r="BA40" s="624"/>
      <c r="BB40" s="624"/>
      <c r="BC40" s="624"/>
      <c r="BD40" s="656"/>
      <c r="BE40" s="656"/>
      <c r="BF40" s="678"/>
      <c r="BG40" s="671" t="s">
        <v>332</v>
      </c>
      <c r="BH40" s="672"/>
      <c r="BI40" s="672"/>
      <c r="BJ40" s="672"/>
      <c r="BK40" s="672"/>
      <c r="BL40" s="223"/>
      <c r="BM40" s="621" t="s">
        <v>333</v>
      </c>
      <c r="BN40" s="621"/>
      <c r="BO40" s="621"/>
      <c r="BP40" s="621"/>
      <c r="BQ40" s="621"/>
      <c r="BR40" s="621"/>
      <c r="BS40" s="621"/>
      <c r="BT40" s="621"/>
      <c r="BU40" s="622"/>
      <c r="BV40" s="623">
        <v>94</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391678</v>
      </c>
      <c r="CS40" s="624"/>
      <c r="CT40" s="624"/>
      <c r="CU40" s="624"/>
      <c r="CV40" s="624"/>
      <c r="CW40" s="624"/>
      <c r="CX40" s="624"/>
      <c r="CY40" s="625"/>
      <c r="CZ40" s="628">
        <v>3.9</v>
      </c>
      <c r="DA40" s="654"/>
      <c r="DB40" s="654"/>
      <c r="DC40" s="658"/>
      <c r="DD40" s="632">
        <v>391678</v>
      </c>
      <c r="DE40" s="624"/>
      <c r="DF40" s="624"/>
      <c r="DG40" s="624"/>
      <c r="DH40" s="624"/>
      <c r="DI40" s="624"/>
      <c r="DJ40" s="624"/>
      <c r="DK40" s="625"/>
      <c r="DL40" s="632">
        <v>309844</v>
      </c>
      <c r="DM40" s="624"/>
      <c r="DN40" s="624"/>
      <c r="DO40" s="624"/>
      <c r="DP40" s="624"/>
      <c r="DQ40" s="624"/>
      <c r="DR40" s="624"/>
      <c r="DS40" s="624"/>
      <c r="DT40" s="624"/>
      <c r="DU40" s="624"/>
      <c r="DV40" s="625"/>
      <c r="DW40" s="628">
        <v>6</v>
      </c>
      <c r="DX40" s="654"/>
      <c r="DY40" s="654"/>
      <c r="DZ40" s="654"/>
      <c r="EA40" s="654"/>
      <c r="EB40" s="654"/>
      <c r="EC40" s="655"/>
    </row>
    <row r="41" spans="2:133" ht="11.25" customHeight="1" x14ac:dyDescent="0.2">
      <c r="B41" s="644" t="s">
        <v>335</v>
      </c>
      <c r="C41" s="645"/>
      <c r="D41" s="645"/>
      <c r="E41" s="645"/>
      <c r="F41" s="645"/>
      <c r="G41" s="645"/>
      <c r="H41" s="645"/>
      <c r="I41" s="645"/>
      <c r="J41" s="645"/>
      <c r="K41" s="645"/>
      <c r="L41" s="645"/>
      <c r="M41" s="645"/>
      <c r="N41" s="645"/>
      <c r="O41" s="645"/>
      <c r="P41" s="645"/>
      <c r="Q41" s="646"/>
      <c r="R41" s="695">
        <v>10794004</v>
      </c>
      <c r="S41" s="696"/>
      <c r="T41" s="696"/>
      <c r="U41" s="696"/>
      <c r="V41" s="696"/>
      <c r="W41" s="696"/>
      <c r="X41" s="696"/>
      <c r="Y41" s="700"/>
      <c r="Z41" s="701">
        <v>100</v>
      </c>
      <c r="AA41" s="701"/>
      <c r="AB41" s="701"/>
      <c r="AC41" s="701"/>
      <c r="AD41" s="702">
        <v>5119516</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107131</v>
      </c>
      <c r="BA41" s="624"/>
      <c r="BB41" s="624"/>
      <c r="BC41" s="624"/>
      <c r="BD41" s="656"/>
      <c r="BE41" s="656"/>
      <c r="BF41" s="678"/>
      <c r="BG41" s="671"/>
      <c r="BH41" s="672"/>
      <c r="BI41" s="672"/>
      <c r="BJ41" s="672"/>
      <c r="BK41" s="672"/>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443358</v>
      </c>
      <c r="BA42" s="696"/>
      <c r="BB42" s="696"/>
      <c r="BC42" s="696"/>
      <c r="BD42" s="682"/>
      <c r="BE42" s="682"/>
      <c r="BF42" s="684"/>
      <c r="BG42" s="673"/>
      <c r="BH42" s="674"/>
      <c r="BI42" s="674"/>
      <c r="BJ42" s="674"/>
      <c r="BK42" s="674"/>
      <c r="BL42" s="224"/>
      <c r="BM42" s="645" t="s">
        <v>340</v>
      </c>
      <c r="BN42" s="645"/>
      <c r="BO42" s="645"/>
      <c r="BP42" s="645"/>
      <c r="BQ42" s="645"/>
      <c r="BR42" s="645"/>
      <c r="BS42" s="645"/>
      <c r="BT42" s="645"/>
      <c r="BU42" s="646"/>
      <c r="BV42" s="695">
        <v>350</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2616903</v>
      </c>
      <c r="CS42" s="656"/>
      <c r="CT42" s="656"/>
      <c r="CU42" s="656"/>
      <c r="CV42" s="656"/>
      <c r="CW42" s="656"/>
      <c r="CX42" s="656"/>
      <c r="CY42" s="657"/>
      <c r="CZ42" s="628">
        <v>26.1</v>
      </c>
      <c r="DA42" s="654"/>
      <c r="DB42" s="654"/>
      <c r="DC42" s="658"/>
      <c r="DD42" s="632">
        <v>391619</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342</v>
      </c>
      <c r="CD43" s="620" t="s">
        <v>343</v>
      </c>
      <c r="CE43" s="621"/>
      <c r="CF43" s="621"/>
      <c r="CG43" s="621"/>
      <c r="CH43" s="621"/>
      <c r="CI43" s="621"/>
      <c r="CJ43" s="621"/>
      <c r="CK43" s="621"/>
      <c r="CL43" s="621"/>
      <c r="CM43" s="621"/>
      <c r="CN43" s="621"/>
      <c r="CO43" s="621"/>
      <c r="CP43" s="621"/>
      <c r="CQ43" s="622"/>
      <c r="CR43" s="623">
        <v>20000</v>
      </c>
      <c r="CS43" s="656"/>
      <c r="CT43" s="656"/>
      <c r="CU43" s="656"/>
      <c r="CV43" s="656"/>
      <c r="CW43" s="656"/>
      <c r="CX43" s="656"/>
      <c r="CY43" s="657"/>
      <c r="CZ43" s="628">
        <v>0.2</v>
      </c>
      <c r="DA43" s="654"/>
      <c r="DB43" s="654"/>
      <c r="DC43" s="658"/>
      <c r="DD43" s="632">
        <v>20000</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2551222</v>
      </c>
      <c r="CS44" s="624"/>
      <c r="CT44" s="624"/>
      <c r="CU44" s="624"/>
      <c r="CV44" s="624"/>
      <c r="CW44" s="624"/>
      <c r="CX44" s="624"/>
      <c r="CY44" s="625"/>
      <c r="CZ44" s="628">
        <v>25.4</v>
      </c>
      <c r="DA44" s="629"/>
      <c r="DB44" s="629"/>
      <c r="DC44" s="635"/>
      <c r="DD44" s="632">
        <v>384849</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870254</v>
      </c>
      <c r="CS45" s="656"/>
      <c r="CT45" s="656"/>
      <c r="CU45" s="656"/>
      <c r="CV45" s="656"/>
      <c r="CW45" s="656"/>
      <c r="CX45" s="656"/>
      <c r="CY45" s="657"/>
      <c r="CZ45" s="628">
        <v>8.6999999999999993</v>
      </c>
      <c r="DA45" s="654"/>
      <c r="DB45" s="654"/>
      <c r="DC45" s="658"/>
      <c r="DD45" s="632">
        <v>30028</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348</v>
      </c>
      <c r="CG46" s="621"/>
      <c r="CH46" s="621"/>
      <c r="CI46" s="621"/>
      <c r="CJ46" s="621"/>
      <c r="CK46" s="621"/>
      <c r="CL46" s="621"/>
      <c r="CM46" s="621"/>
      <c r="CN46" s="621"/>
      <c r="CO46" s="621"/>
      <c r="CP46" s="621"/>
      <c r="CQ46" s="622"/>
      <c r="CR46" s="623">
        <v>1668552</v>
      </c>
      <c r="CS46" s="624"/>
      <c r="CT46" s="624"/>
      <c r="CU46" s="624"/>
      <c r="CV46" s="624"/>
      <c r="CW46" s="624"/>
      <c r="CX46" s="624"/>
      <c r="CY46" s="625"/>
      <c r="CZ46" s="628">
        <v>16.600000000000001</v>
      </c>
      <c r="DA46" s="629"/>
      <c r="DB46" s="629"/>
      <c r="DC46" s="635"/>
      <c r="DD46" s="632">
        <v>349905</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349</v>
      </c>
      <c r="CG47" s="621"/>
      <c r="CH47" s="621"/>
      <c r="CI47" s="621"/>
      <c r="CJ47" s="621"/>
      <c r="CK47" s="621"/>
      <c r="CL47" s="621"/>
      <c r="CM47" s="621"/>
      <c r="CN47" s="621"/>
      <c r="CO47" s="621"/>
      <c r="CP47" s="621"/>
      <c r="CQ47" s="622"/>
      <c r="CR47" s="623">
        <v>65681</v>
      </c>
      <c r="CS47" s="656"/>
      <c r="CT47" s="656"/>
      <c r="CU47" s="656"/>
      <c r="CV47" s="656"/>
      <c r="CW47" s="656"/>
      <c r="CX47" s="656"/>
      <c r="CY47" s="657"/>
      <c r="CZ47" s="628">
        <v>0.7</v>
      </c>
      <c r="DA47" s="654"/>
      <c r="DB47" s="654"/>
      <c r="DC47" s="658"/>
      <c r="DD47" s="632">
        <v>6770</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351</v>
      </c>
      <c r="CE49" s="645"/>
      <c r="CF49" s="645"/>
      <c r="CG49" s="645"/>
      <c r="CH49" s="645"/>
      <c r="CI49" s="645"/>
      <c r="CJ49" s="645"/>
      <c r="CK49" s="645"/>
      <c r="CL49" s="645"/>
      <c r="CM49" s="645"/>
      <c r="CN49" s="645"/>
      <c r="CO49" s="645"/>
      <c r="CP49" s="645"/>
      <c r="CQ49" s="646"/>
      <c r="CR49" s="695">
        <v>10045009</v>
      </c>
      <c r="CS49" s="682"/>
      <c r="CT49" s="682"/>
      <c r="CU49" s="682"/>
      <c r="CV49" s="682"/>
      <c r="CW49" s="682"/>
      <c r="CX49" s="682"/>
      <c r="CY49" s="711"/>
      <c r="CZ49" s="703">
        <v>100</v>
      </c>
      <c r="DA49" s="712"/>
      <c r="DB49" s="712"/>
      <c r="DC49" s="713"/>
      <c r="DD49" s="714">
        <v>6562751</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frGAxhDYH6QOgIZstcH9Gv5CbcVjfTm4NEC066WC/MYFVJGpwe3PFIS9LyjKZI/rnTHsxK2tTjaVP4DRd+TJRg==" saltValue="A8N129PieelRNo1zG2yo0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P7" sqref="AP7:AT7"/>
    </sheetView>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374</v>
      </c>
      <c r="C7" s="750"/>
      <c r="D7" s="750"/>
      <c r="E7" s="750"/>
      <c r="F7" s="750"/>
      <c r="G7" s="750"/>
      <c r="H7" s="750"/>
      <c r="I7" s="750"/>
      <c r="J7" s="750"/>
      <c r="K7" s="750"/>
      <c r="L7" s="750"/>
      <c r="M7" s="750"/>
      <c r="N7" s="750"/>
      <c r="O7" s="750"/>
      <c r="P7" s="751"/>
      <c r="Q7" s="752">
        <v>10800</v>
      </c>
      <c r="R7" s="753"/>
      <c r="S7" s="753"/>
      <c r="T7" s="753"/>
      <c r="U7" s="753"/>
      <c r="V7" s="753">
        <v>10051</v>
      </c>
      <c r="W7" s="753"/>
      <c r="X7" s="753"/>
      <c r="Y7" s="753"/>
      <c r="Z7" s="753"/>
      <c r="AA7" s="753">
        <v>749</v>
      </c>
      <c r="AB7" s="753"/>
      <c r="AC7" s="753"/>
      <c r="AD7" s="753"/>
      <c r="AE7" s="754"/>
      <c r="AF7" s="755">
        <v>456</v>
      </c>
      <c r="AG7" s="756"/>
      <c r="AH7" s="756"/>
      <c r="AI7" s="756"/>
      <c r="AJ7" s="757"/>
      <c r="AK7" s="758"/>
      <c r="AL7" s="759"/>
      <c r="AM7" s="759"/>
      <c r="AN7" s="759"/>
      <c r="AO7" s="759"/>
      <c r="AP7" s="759">
        <v>4032</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34"/>
    </row>
    <row r="8" spans="1:131" s="235" customFormat="1" ht="26.25" customHeight="1" x14ac:dyDescent="0.2">
      <c r="A8" s="238">
        <v>2</v>
      </c>
      <c r="B8" s="780" t="s">
        <v>375</v>
      </c>
      <c r="C8" s="781"/>
      <c r="D8" s="781"/>
      <c r="E8" s="781"/>
      <c r="F8" s="781"/>
      <c r="G8" s="781"/>
      <c r="H8" s="781"/>
      <c r="I8" s="781"/>
      <c r="J8" s="781"/>
      <c r="K8" s="781"/>
      <c r="L8" s="781"/>
      <c r="M8" s="781"/>
      <c r="N8" s="781"/>
      <c r="O8" s="781"/>
      <c r="P8" s="782"/>
      <c r="Q8" s="783">
        <v>7</v>
      </c>
      <c r="R8" s="784"/>
      <c r="S8" s="784"/>
      <c r="T8" s="784"/>
      <c r="U8" s="784"/>
      <c r="V8" s="784">
        <v>7</v>
      </c>
      <c r="W8" s="784"/>
      <c r="X8" s="784"/>
      <c r="Y8" s="784"/>
      <c r="Z8" s="784"/>
      <c r="AA8" s="784">
        <v>0</v>
      </c>
      <c r="AB8" s="784"/>
      <c r="AC8" s="784"/>
      <c r="AD8" s="784"/>
      <c r="AE8" s="785"/>
      <c r="AF8" s="786">
        <v>0</v>
      </c>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377</v>
      </c>
      <c r="B23" s="789" t="s">
        <v>378</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456</v>
      </c>
      <c r="AG23" s="793"/>
      <c r="AH23" s="793"/>
      <c r="AI23" s="793"/>
      <c r="AJ23" s="796"/>
      <c r="AK23" s="797"/>
      <c r="AL23" s="798"/>
      <c r="AM23" s="798"/>
      <c r="AN23" s="798"/>
      <c r="AO23" s="798"/>
      <c r="AP23" s="793"/>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389</v>
      </c>
      <c r="C28" s="750"/>
      <c r="D28" s="750"/>
      <c r="E28" s="750"/>
      <c r="F28" s="750"/>
      <c r="G28" s="750"/>
      <c r="H28" s="750"/>
      <c r="I28" s="750"/>
      <c r="J28" s="750"/>
      <c r="K28" s="750"/>
      <c r="L28" s="750"/>
      <c r="M28" s="750"/>
      <c r="N28" s="750"/>
      <c r="O28" s="750"/>
      <c r="P28" s="751"/>
      <c r="Q28" s="822">
        <v>1221</v>
      </c>
      <c r="R28" s="823"/>
      <c r="S28" s="823"/>
      <c r="T28" s="823"/>
      <c r="U28" s="823"/>
      <c r="V28" s="823">
        <v>1204</v>
      </c>
      <c r="W28" s="823"/>
      <c r="X28" s="823"/>
      <c r="Y28" s="823"/>
      <c r="Z28" s="823"/>
      <c r="AA28" s="823">
        <v>17</v>
      </c>
      <c r="AB28" s="823"/>
      <c r="AC28" s="823"/>
      <c r="AD28" s="823"/>
      <c r="AE28" s="824"/>
      <c r="AF28" s="825">
        <v>17</v>
      </c>
      <c r="AG28" s="823"/>
      <c r="AH28" s="823"/>
      <c r="AI28" s="823"/>
      <c r="AJ28" s="826"/>
      <c r="AK28" s="827">
        <v>86</v>
      </c>
      <c r="AL28" s="828"/>
      <c r="AM28" s="828"/>
      <c r="AN28" s="828"/>
      <c r="AO28" s="828"/>
      <c r="AP28" s="828"/>
      <c r="AQ28" s="828"/>
      <c r="AR28" s="828"/>
      <c r="AS28" s="828"/>
      <c r="AT28" s="828"/>
      <c r="AU28" s="828"/>
      <c r="AV28" s="828"/>
      <c r="AW28" s="828"/>
      <c r="AX28" s="828"/>
      <c r="AY28" s="828"/>
      <c r="AZ28" s="829"/>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390</v>
      </c>
      <c r="C29" s="781"/>
      <c r="D29" s="781"/>
      <c r="E29" s="781"/>
      <c r="F29" s="781"/>
      <c r="G29" s="781"/>
      <c r="H29" s="781"/>
      <c r="I29" s="781"/>
      <c r="J29" s="781"/>
      <c r="K29" s="781"/>
      <c r="L29" s="781"/>
      <c r="M29" s="781"/>
      <c r="N29" s="781"/>
      <c r="O29" s="781"/>
      <c r="P29" s="782"/>
      <c r="Q29" s="783">
        <v>1405</v>
      </c>
      <c r="R29" s="784"/>
      <c r="S29" s="784"/>
      <c r="T29" s="784"/>
      <c r="U29" s="784"/>
      <c r="V29" s="784">
        <v>1381</v>
      </c>
      <c r="W29" s="784"/>
      <c r="X29" s="784"/>
      <c r="Y29" s="784"/>
      <c r="Z29" s="784"/>
      <c r="AA29" s="784">
        <v>24</v>
      </c>
      <c r="AB29" s="784"/>
      <c r="AC29" s="784"/>
      <c r="AD29" s="784"/>
      <c r="AE29" s="785"/>
      <c r="AF29" s="786">
        <v>24</v>
      </c>
      <c r="AG29" s="787"/>
      <c r="AH29" s="787"/>
      <c r="AI29" s="787"/>
      <c r="AJ29" s="788"/>
      <c r="AK29" s="834">
        <v>191</v>
      </c>
      <c r="AL29" s="830"/>
      <c r="AM29" s="830"/>
      <c r="AN29" s="830"/>
      <c r="AO29" s="830"/>
      <c r="AP29" s="830"/>
      <c r="AQ29" s="830"/>
      <c r="AR29" s="830"/>
      <c r="AS29" s="830"/>
      <c r="AT29" s="830"/>
      <c r="AU29" s="830"/>
      <c r="AV29" s="830"/>
      <c r="AW29" s="830"/>
      <c r="AX29" s="830"/>
      <c r="AY29" s="830"/>
      <c r="AZ29" s="831"/>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391</v>
      </c>
      <c r="C30" s="781"/>
      <c r="D30" s="781"/>
      <c r="E30" s="781"/>
      <c r="F30" s="781"/>
      <c r="G30" s="781"/>
      <c r="H30" s="781"/>
      <c r="I30" s="781"/>
      <c r="J30" s="781"/>
      <c r="K30" s="781"/>
      <c r="L30" s="781"/>
      <c r="M30" s="781"/>
      <c r="N30" s="781"/>
      <c r="O30" s="781"/>
      <c r="P30" s="782"/>
      <c r="Q30" s="783">
        <v>612</v>
      </c>
      <c r="R30" s="784"/>
      <c r="S30" s="784"/>
      <c r="T30" s="784"/>
      <c r="U30" s="784"/>
      <c r="V30" s="784">
        <v>608</v>
      </c>
      <c r="W30" s="784"/>
      <c r="X30" s="784"/>
      <c r="Y30" s="784"/>
      <c r="Z30" s="784"/>
      <c r="AA30" s="784">
        <v>4</v>
      </c>
      <c r="AB30" s="784"/>
      <c r="AC30" s="784"/>
      <c r="AD30" s="784"/>
      <c r="AE30" s="785"/>
      <c r="AF30" s="786">
        <v>4</v>
      </c>
      <c r="AG30" s="787"/>
      <c r="AH30" s="787"/>
      <c r="AI30" s="787"/>
      <c r="AJ30" s="788"/>
      <c r="AK30" s="834">
        <v>268</v>
      </c>
      <c r="AL30" s="830"/>
      <c r="AM30" s="830"/>
      <c r="AN30" s="830"/>
      <c r="AO30" s="830"/>
      <c r="AP30" s="830"/>
      <c r="AQ30" s="830"/>
      <c r="AR30" s="830"/>
      <c r="AS30" s="830"/>
      <c r="AT30" s="830"/>
      <c r="AU30" s="830"/>
      <c r="AV30" s="830"/>
      <c r="AW30" s="830"/>
      <c r="AX30" s="830"/>
      <c r="AY30" s="830"/>
      <c r="AZ30" s="831"/>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392</v>
      </c>
      <c r="C31" s="781"/>
      <c r="D31" s="781"/>
      <c r="E31" s="781"/>
      <c r="F31" s="781"/>
      <c r="G31" s="781"/>
      <c r="H31" s="781"/>
      <c r="I31" s="781"/>
      <c r="J31" s="781"/>
      <c r="K31" s="781"/>
      <c r="L31" s="781"/>
      <c r="M31" s="781"/>
      <c r="N31" s="781"/>
      <c r="O31" s="781"/>
      <c r="P31" s="782"/>
      <c r="Q31" s="783">
        <v>153</v>
      </c>
      <c r="R31" s="784"/>
      <c r="S31" s="784"/>
      <c r="T31" s="784"/>
      <c r="U31" s="784"/>
      <c r="V31" s="784">
        <v>152</v>
      </c>
      <c r="W31" s="784"/>
      <c r="X31" s="784"/>
      <c r="Y31" s="784"/>
      <c r="Z31" s="784"/>
      <c r="AA31" s="784">
        <v>1</v>
      </c>
      <c r="AB31" s="784"/>
      <c r="AC31" s="784"/>
      <c r="AD31" s="784"/>
      <c r="AE31" s="785"/>
      <c r="AF31" s="786">
        <v>1</v>
      </c>
      <c r="AG31" s="787"/>
      <c r="AH31" s="787"/>
      <c r="AI31" s="787"/>
      <c r="AJ31" s="788"/>
      <c r="AK31" s="834">
        <v>47</v>
      </c>
      <c r="AL31" s="830"/>
      <c r="AM31" s="830"/>
      <c r="AN31" s="830"/>
      <c r="AO31" s="830"/>
      <c r="AP31" s="830"/>
      <c r="AQ31" s="830"/>
      <c r="AR31" s="830"/>
      <c r="AS31" s="830"/>
      <c r="AT31" s="830"/>
      <c r="AU31" s="830"/>
      <c r="AV31" s="830"/>
      <c r="AW31" s="830"/>
      <c r="AX31" s="830"/>
      <c r="AY31" s="830"/>
      <c r="AZ31" s="831"/>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t="s">
        <v>393</v>
      </c>
      <c r="C32" s="781"/>
      <c r="D32" s="781"/>
      <c r="E32" s="781"/>
      <c r="F32" s="781"/>
      <c r="G32" s="781"/>
      <c r="H32" s="781"/>
      <c r="I32" s="781"/>
      <c r="J32" s="781"/>
      <c r="K32" s="781"/>
      <c r="L32" s="781"/>
      <c r="M32" s="781"/>
      <c r="N32" s="781"/>
      <c r="O32" s="781"/>
      <c r="P32" s="782"/>
      <c r="Q32" s="783">
        <v>1768</v>
      </c>
      <c r="R32" s="784"/>
      <c r="S32" s="784"/>
      <c r="T32" s="784"/>
      <c r="U32" s="784"/>
      <c r="V32" s="784">
        <v>1772</v>
      </c>
      <c r="W32" s="784"/>
      <c r="X32" s="784"/>
      <c r="Y32" s="784"/>
      <c r="Z32" s="784"/>
      <c r="AA32" s="784">
        <v>-4</v>
      </c>
      <c r="AB32" s="784"/>
      <c r="AC32" s="784"/>
      <c r="AD32" s="784"/>
      <c r="AE32" s="785"/>
      <c r="AF32" s="786">
        <v>114</v>
      </c>
      <c r="AG32" s="787"/>
      <c r="AH32" s="787"/>
      <c r="AI32" s="787"/>
      <c r="AJ32" s="788"/>
      <c r="AK32" s="834">
        <v>351</v>
      </c>
      <c r="AL32" s="830"/>
      <c r="AM32" s="830"/>
      <c r="AN32" s="830"/>
      <c r="AO32" s="830"/>
      <c r="AP32" s="830">
        <v>1056</v>
      </c>
      <c r="AQ32" s="830"/>
      <c r="AR32" s="830"/>
      <c r="AS32" s="830"/>
      <c r="AT32" s="830"/>
      <c r="AU32" s="830">
        <v>528</v>
      </c>
      <c r="AV32" s="830"/>
      <c r="AW32" s="830"/>
      <c r="AX32" s="830"/>
      <c r="AY32" s="830"/>
      <c r="AZ32" s="831"/>
      <c r="BA32" s="831"/>
      <c r="BB32" s="831"/>
      <c r="BC32" s="831"/>
      <c r="BD32" s="831"/>
      <c r="BE32" s="832" t="s">
        <v>394</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t="s">
        <v>395</v>
      </c>
      <c r="C33" s="781"/>
      <c r="D33" s="781"/>
      <c r="E33" s="781"/>
      <c r="F33" s="781"/>
      <c r="G33" s="781"/>
      <c r="H33" s="781"/>
      <c r="I33" s="781"/>
      <c r="J33" s="781"/>
      <c r="K33" s="781"/>
      <c r="L33" s="781"/>
      <c r="M33" s="781"/>
      <c r="N33" s="781"/>
      <c r="O33" s="781"/>
      <c r="P33" s="782"/>
      <c r="Q33" s="783">
        <v>17</v>
      </c>
      <c r="R33" s="784"/>
      <c r="S33" s="784"/>
      <c r="T33" s="784"/>
      <c r="U33" s="784"/>
      <c r="V33" s="784">
        <v>25</v>
      </c>
      <c r="W33" s="784"/>
      <c r="X33" s="784"/>
      <c r="Y33" s="784"/>
      <c r="Z33" s="784"/>
      <c r="AA33" s="784">
        <v>-8</v>
      </c>
      <c r="AB33" s="784"/>
      <c r="AC33" s="784"/>
      <c r="AD33" s="784"/>
      <c r="AE33" s="785"/>
      <c r="AF33" s="786">
        <v>73</v>
      </c>
      <c r="AG33" s="787"/>
      <c r="AH33" s="787"/>
      <c r="AI33" s="787"/>
      <c r="AJ33" s="788"/>
      <c r="AK33" s="834">
        <v>2</v>
      </c>
      <c r="AL33" s="830"/>
      <c r="AM33" s="830"/>
      <c r="AN33" s="830"/>
      <c r="AO33" s="830"/>
      <c r="AP33" s="830">
        <v>13</v>
      </c>
      <c r="AQ33" s="830"/>
      <c r="AR33" s="830"/>
      <c r="AS33" s="830"/>
      <c r="AT33" s="830"/>
      <c r="AU33" s="830"/>
      <c r="AV33" s="830"/>
      <c r="AW33" s="830"/>
      <c r="AX33" s="830"/>
      <c r="AY33" s="830"/>
      <c r="AZ33" s="831"/>
      <c r="BA33" s="831"/>
      <c r="BB33" s="831"/>
      <c r="BC33" s="831"/>
      <c r="BD33" s="831"/>
      <c r="BE33" s="832" t="s">
        <v>394</v>
      </c>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t="s">
        <v>396</v>
      </c>
      <c r="C34" s="781"/>
      <c r="D34" s="781"/>
      <c r="E34" s="781"/>
      <c r="F34" s="781"/>
      <c r="G34" s="781"/>
      <c r="H34" s="781"/>
      <c r="I34" s="781"/>
      <c r="J34" s="781"/>
      <c r="K34" s="781"/>
      <c r="L34" s="781"/>
      <c r="M34" s="781"/>
      <c r="N34" s="781"/>
      <c r="O34" s="781"/>
      <c r="P34" s="782"/>
      <c r="Q34" s="783">
        <v>8</v>
      </c>
      <c r="R34" s="784"/>
      <c r="S34" s="784"/>
      <c r="T34" s="784"/>
      <c r="U34" s="784"/>
      <c r="V34" s="784">
        <v>12</v>
      </c>
      <c r="W34" s="784"/>
      <c r="X34" s="784"/>
      <c r="Y34" s="784"/>
      <c r="Z34" s="784"/>
      <c r="AA34" s="784">
        <v>-4</v>
      </c>
      <c r="AB34" s="784"/>
      <c r="AC34" s="784"/>
      <c r="AD34" s="784"/>
      <c r="AE34" s="785"/>
      <c r="AF34" s="786">
        <v>4</v>
      </c>
      <c r="AG34" s="787"/>
      <c r="AH34" s="787"/>
      <c r="AI34" s="787"/>
      <c r="AJ34" s="788"/>
      <c r="AK34" s="834">
        <v>6</v>
      </c>
      <c r="AL34" s="830"/>
      <c r="AM34" s="830"/>
      <c r="AN34" s="830"/>
      <c r="AO34" s="830"/>
      <c r="AP34" s="830">
        <v>28</v>
      </c>
      <c r="AQ34" s="830"/>
      <c r="AR34" s="830"/>
      <c r="AS34" s="830"/>
      <c r="AT34" s="830"/>
      <c r="AU34" s="830"/>
      <c r="AV34" s="830"/>
      <c r="AW34" s="830"/>
      <c r="AX34" s="830"/>
      <c r="AY34" s="830"/>
      <c r="AZ34" s="831"/>
      <c r="BA34" s="831"/>
      <c r="BB34" s="831"/>
      <c r="BC34" s="831"/>
      <c r="BD34" s="831"/>
      <c r="BE34" s="832" t="s">
        <v>394</v>
      </c>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t="s">
        <v>397</v>
      </c>
      <c r="C35" s="781"/>
      <c r="D35" s="781"/>
      <c r="E35" s="781"/>
      <c r="F35" s="781"/>
      <c r="G35" s="781"/>
      <c r="H35" s="781"/>
      <c r="I35" s="781"/>
      <c r="J35" s="781"/>
      <c r="K35" s="781"/>
      <c r="L35" s="781"/>
      <c r="M35" s="781"/>
      <c r="N35" s="781"/>
      <c r="O35" s="781"/>
      <c r="P35" s="782"/>
      <c r="Q35" s="783">
        <v>14</v>
      </c>
      <c r="R35" s="784"/>
      <c r="S35" s="784"/>
      <c r="T35" s="784"/>
      <c r="U35" s="784"/>
      <c r="V35" s="784">
        <v>14</v>
      </c>
      <c r="W35" s="784"/>
      <c r="X35" s="784"/>
      <c r="Y35" s="784"/>
      <c r="Z35" s="784"/>
      <c r="AA35" s="784">
        <v>0</v>
      </c>
      <c r="AB35" s="784"/>
      <c r="AC35" s="784"/>
      <c r="AD35" s="784"/>
      <c r="AE35" s="785"/>
      <c r="AF35" s="786">
        <v>24</v>
      </c>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t="s">
        <v>398</v>
      </c>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399</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377</v>
      </c>
      <c r="B63" s="789" t="s">
        <v>400</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261</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401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402</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403</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569</v>
      </c>
      <c r="C68" s="870"/>
      <c r="D68" s="870"/>
      <c r="E68" s="870"/>
      <c r="F68" s="870"/>
      <c r="G68" s="870"/>
      <c r="H68" s="870"/>
      <c r="I68" s="870"/>
      <c r="J68" s="870"/>
      <c r="K68" s="870"/>
      <c r="L68" s="870"/>
      <c r="M68" s="870"/>
      <c r="N68" s="870"/>
      <c r="O68" s="870"/>
      <c r="P68" s="871"/>
      <c r="Q68" s="872"/>
      <c r="R68" s="866"/>
      <c r="S68" s="866"/>
      <c r="T68" s="866"/>
      <c r="U68" s="866"/>
      <c r="V68" s="866"/>
      <c r="W68" s="866"/>
      <c r="X68" s="866"/>
      <c r="Y68" s="866"/>
      <c r="Z68" s="866"/>
      <c r="AA68" s="866"/>
      <c r="AB68" s="866"/>
      <c r="AC68" s="866"/>
      <c r="AD68" s="866"/>
      <c r="AE68" s="866"/>
      <c r="AF68" s="866">
        <v>82</v>
      </c>
      <c r="AG68" s="866"/>
      <c r="AH68" s="866"/>
      <c r="AI68" s="866"/>
      <c r="AJ68" s="866"/>
      <c r="AK68" s="866"/>
      <c r="AL68" s="866"/>
      <c r="AM68" s="866"/>
      <c r="AN68" s="866"/>
      <c r="AO68" s="866"/>
      <c r="AP68" s="866"/>
      <c r="AQ68" s="866"/>
      <c r="AR68" s="866"/>
      <c r="AS68" s="866"/>
      <c r="AT68" s="866"/>
      <c r="AU68" s="866"/>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69" t="s">
        <v>570</v>
      </c>
      <c r="C69" s="870"/>
      <c r="D69" s="870"/>
      <c r="E69" s="870"/>
      <c r="F69" s="870"/>
      <c r="G69" s="870"/>
      <c r="H69" s="870"/>
      <c r="I69" s="870"/>
      <c r="J69" s="870"/>
      <c r="K69" s="870"/>
      <c r="L69" s="870"/>
      <c r="M69" s="870"/>
      <c r="N69" s="870"/>
      <c r="O69" s="870"/>
      <c r="P69" s="871"/>
      <c r="Q69" s="873"/>
      <c r="R69" s="830"/>
      <c r="S69" s="830"/>
      <c r="T69" s="830"/>
      <c r="U69" s="830"/>
      <c r="V69" s="830"/>
      <c r="W69" s="830"/>
      <c r="X69" s="830"/>
      <c r="Y69" s="830"/>
      <c r="Z69" s="830"/>
      <c r="AA69" s="830"/>
      <c r="AB69" s="830"/>
      <c r="AC69" s="830"/>
      <c r="AD69" s="830"/>
      <c r="AE69" s="830"/>
      <c r="AF69" s="830">
        <v>127</v>
      </c>
      <c r="AG69" s="830"/>
      <c r="AH69" s="830"/>
      <c r="AI69" s="830"/>
      <c r="AJ69" s="830"/>
      <c r="AK69" s="830"/>
      <c r="AL69" s="830"/>
      <c r="AM69" s="830"/>
      <c r="AN69" s="830"/>
      <c r="AO69" s="830"/>
      <c r="AP69" s="830">
        <v>3903</v>
      </c>
      <c r="AQ69" s="830"/>
      <c r="AR69" s="830"/>
      <c r="AS69" s="830"/>
      <c r="AT69" s="830"/>
      <c r="AU69" s="830">
        <v>1082</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69" t="s">
        <v>557</v>
      </c>
      <c r="C70" s="870"/>
      <c r="D70" s="870"/>
      <c r="E70" s="870"/>
      <c r="F70" s="870"/>
      <c r="G70" s="870"/>
      <c r="H70" s="870"/>
      <c r="I70" s="870"/>
      <c r="J70" s="870"/>
      <c r="K70" s="870"/>
      <c r="L70" s="870"/>
      <c r="M70" s="870"/>
      <c r="N70" s="870"/>
      <c r="O70" s="870"/>
      <c r="P70" s="871"/>
      <c r="Q70" s="873"/>
      <c r="R70" s="830"/>
      <c r="S70" s="830"/>
      <c r="T70" s="830"/>
      <c r="U70" s="830"/>
      <c r="V70" s="830"/>
      <c r="W70" s="830"/>
      <c r="X70" s="830"/>
      <c r="Y70" s="830"/>
      <c r="Z70" s="830"/>
      <c r="AA70" s="830"/>
      <c r="AB70" s="830"/>
      <c r="AC70" s="830"/>
      <c r="AD70" s="830"/>
      <c r="AE70" s="830"/>
      <c r="AF70" s="830">
        <v>55</v>
      </c>
      <c r="AG70" s="830"/>
      <c r="AH70" s="830"/>
      <c r="AI70" s="830"/>
      <c r="AJ70" s="830"/>
      <c r="AK70" s="830"/>
      <c r="AL70" s="830"/>
      <c r="AM70" s="830"/>
      <c r="AN70" s="830"/>
      <c r="AO70" s="830"/>
      <c r="AP70" s="830"/>
      <c r="AQ70" s="830"/>
      <c r="AR70" s="830"/>
      <c r="AS70" s="830"/>
      <c r="AT70" s="830"/>
      <c r="AU70" s="830"/>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69" t="s">
        <v>558</v>
      </c>
      <c r="C71" s="870"/>
      <c r="D71" s="870"/>
      <c r="E71" s="870"/>
      <c r="F71" s="870"/>
      <c r="G71" s="870"/>
      <c r="H71" s="870"/>
      <c r="I71" s="870"/>
      <c r="J71" s="870"/>
      <c r="K71" s="870"/>
      <c r="L71" s="870"/>
      <c r="M71" s="870"/>
      <c r="N71" s="870"/>
      <c r="O71" s="870"/>
      <c r="P71" s="871"/>
      <c r="Q71" s="873"/>
      <c r="R71" s="830"/>
      <c r="S71" s="830"/>
      <c r="T71" s="830"/>
      <c r="U71" s="830"/>
      <c r="V71" s="830"/>
      <c r="W71" s="830"/>
      <c r="X71" s="830"/>
      <c r="Y71" s="830"/>
      <c r="Z71" s="830"/>
      <c r="AA71" s="830"/>
      <c r="AB71" s="830"/>
      <c r="AC71" s="830"/>
      <c r="AD71" s="830"/>
      <c r="AE71" s="830"/>
      <c r="AF71" s="830">
        <v>2440</v>
      </c>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69" t="s">
        <v>559</v>
      </c>
      <c r="C72" s="870"/>
      <c r="D72" s="870"/>
      <c r="E72" s="870"/>
      <c r="F72" s="870"/>
      <c r="G72" s="870"/>
      <c r="H72" s="870"/>
      <c r="I72" s="870"/>
      <c r="J72" s="870"/>
      <c r="K72" s="870"/>
      <c r="L72" s="870"/>
      <c r="M72" s="870"/>
      <c r="N72" s="870"/>
      <c r="O72" s="870"/>
      <c r="P72" s="871"/>
      <c r="Q72" s="873"/>
      <c r="R72" s="830"/>
      <c r="S72" s="830"/>
      <c r="T72" s="830"/>
      <c r="U72" s="830"/>
      <c r="V72" s="830"/>
      <c r="W72" s="830"/>
      <c r="X72" s="830"/>
      <c r="Y72" s="830"/>
      <c r="Z72" s="830"/>
      <c r="AA72" s="830"/>
      <c r="AB72" s="830"/>
      <c r="AC72" s="830"/>
      <c r="AD72" s="830"/>
      <c r="AE72" s="830"/>
      <c r="AF72" s="830">
        <v>4</v>
      </c>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69" t="s">
        <v>560</v>
      </c>
      <c r="C73" s="870"/>
      <c r="D73" s="870"/>
      <c r="E73" s="870"/>
      <c r="F73" s="870"/>
      <c r="G73" s="870"/>
      <c r="H73" s="870"/>
      <c r="I73" s="870"/>
      <c r="J73" s="870"/>
      <c r="K73" s="870"/>
      <c r="L73" s="870"/>
      <c r="M73" s="870"/>
      <c r="N73" s="870"/>
      <c r="O73" s="870"/>
      <c r="P73" s="871"/>
      <c r="Q73" s="873"/>
      <c r="R73" s="830"/>
      <c r="S73" s="830"/>
      <c r="T73" s="830"/>
      <c r="U73" s="830"/>
      <c r="V73" s="830"/>
      <c r="W73" s="830"/>
      <c r="X73" s="830"/>
      <c r="Y73" s="830"/>
      <c r="Z73" s="830"/>
      <c r="AA73" s="830"/>
      <c r="AB73" s="830"/>
      <c r="AC73" s="830"/>
      <c r="AD73" s="830"/>
      <c r="AE73" s="830"/>
      <c r="AF73" s="830">
        <v>195</v>
      </c>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69" t="s">
        <v>561</v>
      </c>
      <c r="C74" s="870"/>
      <c r="D74" s="870"/>
      <c r="E74" s="870"/>
      <c r="F74" s="870"/>
      <c r="G74" s="870"/>
      <c r="H74" s="870"/>
      <c r="I74" s="870"/>
      <c r="J74" s="870"/>
      <c r="K74" s="870"/>
      <c r="L74" s="870"/>
      <c r="M74" s="870"/>
      <c r="N74" s="870"/>
      <c r="O74" s="870"/>
      <c r="P74" s="871"/>
      <c r="Q74" s="873"/>
      <c r="R74" s="830"/>
      <c r="S74" s="830"/>
      <c r="T74" s="830"/>
      <c r="U74" s="830"/>
      <c r="V74" s="830"/>
      <c r="W74" s="830"/>
      <c r="X74" s="830"/>
      <c r="Y74" s="830"/>
      <c r="Z74" s="830"/>
      <c r="AA74" s="830"/>
      <c r="AB74" s="830"/>
      <c r="AC74" s="830"/>
      <c r="AD74" s="830"/>
      <c r="AE74" s="830"/>
      <c r="AF74" s="830">
        <v>13694</v>
      </c>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69" t="s">
        <v>562</v>
      </c>
      <c r="C75" s="870"/>
      <c r="D75" s="870"/>
      <c r="E75" s="870"/>
      <c r="F75" s="870"/>
      <c r="G75" s="870"/>
      <c r="H75" s="870"/>
      <c r="I75" s="870"/>
      <c r="J75" s="870"/>
      <c r="K75" s="870"/>
      <c r="L75" s="870"/>
      <c r="M75" s="870"/>
      <c r="N75" s="870"/>
      <c r="O75" s="870"/>
      <c r="P75" s="871"/>
      <c r="Q75" s="874"/>
      <c r="R75" s="875"/>
      <c r="S75" s="875"/>
      <c r="T75" s="875"/>
      <c r="U75" s="834"/>
      <c r="V75" s="876"/>
      <c r="W75" s="875"/>
      <c r="X75" s="875"/>
      <c r="Y75" s="875"/>
      <c r="Z75" s="834"/>
      <c r="AA75" s="876"/>
      <c r="AB75" s="875"/>
      <c r="AC75" s="875"/>
      <c r="AD75" s="875"/>
      <c r="AE75" s="834"/>
      <c r="AF75" s="876">
        <v>5</v>
      </c>
      <c r="AG75" s="875"/>
      <c r="AH75" s="875"/>
      <c r="AI75" s="875"/>
      <c r="AJ75" s="834"/>
      <c r="AK75" s="876"/>
      <c r="AL75" s="875"/>
      <c r="AM75" s="875"/>
      <c r="AN75" s="875"/>
      <c r="AO75" s="834"/>
      <c r="AP75" s="876"/>
      <c r="AQ75" s="875"/>
      <c r="AR75" s="875"/>
      <c r="AS75" s="875"/>
      <c r="AT75" s="834"/>
      <c r="AU75" s="876"/>
      <c r="AV75" s="875"/>
      <c r="AW75" s="875"/>
      <c r="AX75" s="875"/>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69" t="s">
        <v>563</v>
      </c>
      <c r="C76" s="870"/>
      <c r="D76" s="870"/>
      <c r="E76" s="870"/>
      <c r="F76" s="870"/>
      <c r="G76" s="870"/>
      <c r="H76" s="870"/>
      <c r="I76" s="870"/>
      <c r="J76" s="870"/>
      <c r="K76" s="870"/>
      <c r="L76" s="870"/>
      <c r="M76" s="870"/>
      <c r="N76" s="870"/>
      <c r="O76" s="870"/>
      <c r="P76" s="871"/>
      <c r="Q76" s="874"/>
      <c r="R76" s="875"/>
      <c r="S76" s="875"/>
      <c r="T76" s="875"/>
      <c r="U76" s="834"/>
      <c r="V76" s="876"/>
      <c r="W76" s="875"/>
      <c r="X76" s="875"/>
      <c r="Y76" s="875"/>
      <c r="Z76" s="834"/>
      <c r="AA76" s="876"/>
      <c r="AB76" s="875"/>
      <c r="AC76" s="875"/>
      <c r="AD76" s="875"/>
      <c r="AE76" s="834"/>
      <c r="AF76" s="876">
        <v>12</v>
      </c>
      <c r="AG76" s="875"/>
      <c r="AH76" s="875"/>
      <c r="AI76" s="875"/>
      <c r="AJ76" s="834"/>
      <c r="AK76" s="876"/>
      <c r="AL76" s="875"/>
      <c r="AM76" s="875"/>
      <c r="AN76" s="875"/>
      <c r="AO76" s="834"/>
      <c r="AP76" s="876"/>
      <c r="AQ76" s="875"/>
      <c r="AR76" s="875"/>
      <c r="AS76" s="875"/>
      <c r="AT76" s="834"/>
      <c r="AU76" s="876"/>
      <c r="AV76" s="875"/>
      <c r="AW76" s="875"/>
      <c r="AX76" s="875"/>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69" t="s">
        <v>564</v>
      </c>
      <c r="C77" s="870"/>
      <c r="D77" s="870"/>
      <c r="E77" s="870"/>
      <c r="F77" s="870"/>
      <c r="G77" s="870"/>
      <c r="H77" s="870"/>
      <c r="I77" s="870"/>
      <c r="J77" s="870"/>
      <c r="K77" s="870"/>
      <c r="L77" s="870"/>
      <c r="M77" s="870"/>
      <c r="N77" s="870"/>
      <c r="O77" s="870"/>
      <c r="P77" s="871"/>
      <c r="Q77" s="874"/>
      <c r="R77" s="875"/>
      <c r="S77" s="875"/>
      <c r="T77" s="875"/>
      <c r="U77" s="834"/>
      <c r="V77" s="876"/>
      <c r="W77" s="875"/>
      <c r="X77" s="875"/>
      <c r="Y77" s="875"/>
      <c r="Z77" s="834"/>
      <c r="AA77" s="876"/>
      <c r="AB77" s="875"/>
      <c r="AC77" s="875"/>
      <c r="AD77" s="875"/>
      <c r="AE77" s="834"/>
      <c r="AF77" s="876">
        <v>5893</v>
      </c>
      <c r="AG77" s="875"/>
      <c r="AH77" s="875"/>
      <c r="AI77" s="875"/>
      <c r="AJ77" s="834"/>
      <c r="AK77" s="876"/>
      <c r="AL77" s="875"/>
      <c r="AM77" s="875"/>
      <c r="AN77" s="875"/>
      <c r="AO77" s="834"/>
      <c r="AP77" s="876">
        <v>1295</v>
      </c>
      <c r="AQ77" s="875"/>
      <c r="AR77" s="875"/>
      <c r="AS77" s="875"/>
      <c r="AT77" s="834"/>
      <c r="AU77" s="876"/>
      <c r="AV77" s="875"/>
      <c r="AW77" s="875"/>
      <c r="AX77" s="875"/>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69" t="s">
        <v>565</v>
      </c>
      <c r="C78" s="870"/>
      <c r="D78" s="870"/>
      <c r="E78" s="870"/>
      <c r="F78" s="870"/>
      <c r="G78" s="870"/>
      <c r="H78" s="870"/>
      <c r="I78" s="870"/>
      <c r="J78" s="870"/>
      <c r="K78" s="870"/>
      <c r="L78" s="870"/>
      <c r="M78" s="870"/>
      <c r="N78" s="870"/>
      <c r="O78" s="870"/>
      <c r="P78" s="871"/>
      <c r="Q78" s="873"/>
      <c r="R78" s="830"/>
      <c r="S78" s="830"/>
      <c r="T78" s="830"/>
      <c r="U78" s="830"/>
      <c r="V78" s="830"/>
      <c r="W78" s="830"/>
      <c r="X78" s="830"/>
      <c r="Y78" s="830"/>
      <c r="Z78" s="830"/>
      <c r="AA78" s="830"/>
      <c r="AB78" s="830"/>
      <c r="AC78" s="830"/>
      <c r="AD78" s="830"/>
      <c r="AE78" s="830"/>
      <c r="AF78" s="830">
        <v>1</v>
      </c>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69" t="s">
        <v>566</v>
      </c>
      <c r="C79" s="870"/>
      <c r="D79" s="870"/>
      <c r="E79" s="870"/>
      <c r="F79" s="870"/>
      <c r="G79" s="870"/>
      <c r="H79" s="870"/>
      <c r="I79" s="870"/>
      <c r="J79" s="870"/>
      <c r="K79" s="870"/>
      <c r="L79" s="870"/>
      <c r="M79" s="870"/>
      <c r="N79" s="870"/>
      <c r="O79" s="870"/>
      <c r="P79" s="871"/>
      <c r="Q79" s="873"/>
      <c r="R79" s="830"/>
      <c r="S79" s="830"/>
      <c r="T79" s="830"/>
      <c r="U79" s="830"/>
      <c r="V79" s="830"/>
      <c r="W79" s="830"/>
      <c r="X79" s="830"/>
      <c r="Y79" s="830"/>
      <c r="Z79" s="830"/>
      <c r="AA79" s="830"/>
      <c r="AB79" s="830"/>
      <c r="AC79" s="830"/>
      <c r="AD79" s="830"/>
      <c r="AE79" s="830"/>
      <c r="AF79" s="830">
        <v>3</v>
      </c>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69" t="s">
        <v>567</v>
      </c>
      <c r="C80" s="870"/>
      <c r="D80" s="870"/>
      <c r="E80" s="870"/>
      <c r="F80" s="870"/>
      <c r="G80" s="870"/>
      <c r="H80" s="870"/>
      <c r="I80" s="870"/>
      <c r="J80" s="870"/>
      <c r="K80" s="870"/>
      <c r="L80" s="870"/>
      <c r="M80" s="870"/>
      <c r="N80" s="870"/>
      <c r="O80" s="870"/>
      <c r="P80" s="871"/>
      <c r="Q80" s="873"/>
      <c r="R80" s="830"/>
      <c r="S80" s="830"/>
      <c r="T80" s="830"/>
      <c r="U80" s="830"/>
      <c r="V80" s="830"/>
      <c r="W80" s="830"/>
      <c r="X80" s="830"/>
      <c r="Y80" s="830"/>
      <c r="Z80" s="830"/>
      <c r="AA80" s="830"/>
      <c r="AB80" s="830"/>
      <c r="AC80" s="830"/>
      <c r="AD80" s="830"/>
      <c r="AE80" s="830"/>
      <c r="AF80" s="830">
        <v>2</v>
      </c>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69" t="s">
        <v>568</v>
      </c>
      <c r="C81" s="870"/>
      <c r="D81" s="870"/>
      <c r="E81" s="870"/>
      <c r="F81" s="870"/>
      <c r="G81" s="870"/>
      <c r="H81" s="870"/>
      <c r="I81" s="870"/>
      <c r="J81" s="870"/>
      <c r="K81" s="870"/>
      <c r="L81" s="870"/>
      <c r="M81" s="870"/>
      <c r="N81" s="870"/>
      <c r="O81" s="870"/>
      <c r="P81" s="871"/>
      <c r="Q81" s="873"/>
      <c r="R81" s="830"/>
      <c r="S81" s="830"/>
      <c r="T81" s="830"/>
      <c r="U81" s="830"/>
      <c r="V81" s="830"/>
      <c r="W81" s="830"/>
      <c r="X81" s="830"/>
      <c r="Y81" s="830"/>
      <c r="Z81" s="830"/>
      <c r="AA81" s="830"/>
      <c r="AB81" s="830"/>
      <c r="AC81" s="830"/>
      <c r="AD81" s="830"/>
      <c r="AE81" s="830"/>
      <c r="AF81" s="830">
        <v>1</v>
      </c>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69"/>
      <c r="C82" s="870"/>
      <c r="D82" s="870"/>
      <c r="E82" s="870"/>
      <c r="F82" s="870"/>
      <c r="G82" s="870"/>
      <c r="H82" s="870"/>
      <c r="I82" s="870"/>
      <c r="J82" s="870"/>
      <c r="K82" s="870"/>
      <c r="L82" s="870"/>
      <c r="M82" s="870"/>
      <c r="N82" s="870"/>
      <c r="O82" s="870"/>
      <c r="P82" s="871"/>
      <c r="Q82" s="873"/>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69"/>
      <c r="C83" s="870"/>
      <c r="D83" s="870"/>
      <c r="E83" s="870"/>
      <c r="F83" s="870"/>
      <c r="G83" s="870"/>
      <c r="H83" s="870"/>
      <c r="I83" s="870"/>
      <c r="J83" s="870"/>
      <c r="K83" s="870"/>
      <c r="L83" s="870"/>
      <c r="M83" s="870"/>
      <c r="N83" s="870"/>
      <c r="O83" s="870"/>
      <c r="P83" s="871"/>
      <c r="Q83" s="873"/>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69"/>
      <c r="C84" s="870"/>
      <c r="D84" s="870"/>
      <c r="E84" s="870"/>
      <c r="F84" s="870"/>
      <c r="G84" s="870"/>
      <c r="H84" s="870"/>
      <c r="I84" s="870"/>
      <c r="J84" s="870"/>
      <c r="K84" s="870"/>
      <c r="L84" s="870"/>
      <c r="M84" s="870"/>
      <c r="N84" s="870"/>
      <c r="O84" s="870"/>
      <c r="P84" s="871"/>
      <c r="Q84" s="873"/>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69"/>
      <c r="C85" s="870"/>
      <c r="D85" s="870"/>
      <c r="E85" s="870"/>
      <c r="F85" s="870"/>
      <c r="G85" s="870"/>
      <c r="H85" s="870"/>
      <c r="I85" s="870"/>
      <c r="J85" s="870"/>
      <c r="K85" s="870"/>
      <c r="L85" s="870"/>
      <c r="M85" s="870"/>
      <c r="N85" s="870"/>
      <c r="O85" s="870"/>
      <c r="P85" s="871"/>
      <c r="Q85" s="873"/>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69"/>
      <c r="C86" s="870"/>
      <c r="D86" s="870"/>
      <c r="E86" s="870"/>
      <c r="F86" s="870"/>
      <c r="G86" s="870"/>
      <c r="H86" s="870"/>
      <c r="I86" s="870"/>
      <c r="J86" s="870"/>
      <c r="K86" s="870"/>
      <c r="L86" s="870"/>
      <c r="M86" s="870"/>
      <c r="N86" s="870"/>
      <c r="O86" s="870"/>
      <c r="P86" s="871"/>
      <c r="Q86" s="873"/>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77"/>
      <c r="C87" s="878"/>
      <c r="D87" s="878"/>
      <c r="E87" s="878"/>
      <c r="F87" s="878"/>
      <c r="G87" s="878"/>
      <c r="H87" s="878"/>
      <c r="I87" s="878"/>
      <c r="J87" s="878"/>
      <c r="K87" s="878"/>
      <c r="L87" s="878"/>
      <c r="M87" s="878"/>
      <c r="N87" s="878"/>
      <c r="O87" s="878"/>
      <c r="P87" s="879"/>
      <c r="Q87" s="880"/>
      <c r="R87" s="881"/>
      <c r="S87" s="881"/>
      <c r="T87" s="881"/>
      <c r="U87" s="881"/>
      <c r="V87" s="881"/>
      <c r="W87" s="881"/>
      <c r="X87" s="881"/>
      <c r="Y87" s="881"/>
      <c r="Z87" s="881"/>
      <c r="AA87" s="881"/>
      <c r="AB87" s="881"/>
      <c r="AC87" s="881"/>
      <c r="AD87" s="881"/>
      <c r="AE87" s="881"/>
      <c r="AF87" s="881"/>
      <c r="AG87" s="881"/>
      <c r="AH87" s="881"/>
      <c r="AI87" s="881"/>
      <c r="AJ87" s="881"/>
      <c r="AK87" s="881"/>
      <c r="AL87" s="881"/>
      <c r="AM87" s="881"/>
      <c r="AN87" s="881"/>
      <c r="AO87" s="881"/>
      <c r="AP87" s="881"/>
      <c r="AQ87" s="881"/>
      <c r="AR87" s="881"/>
      <c r="AS87" s="881"/>
      <c r="AT87" s="881"/>
      <c r="AU87" s="881"/>
      <c r="AV87" s="881"/>
      <c r="AW87" s="881"/>
      <c r="AX87" s="881"/>
      <c r="AY87" s="881"/>
      <c r="AZ87" s="882"/>
      <c r="BA87" s="882"/>
      <c r="BB87" s="882"/>
      <c r="BC87" s="882"/>
      <c r="BD87" s="883"/>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377</v>
      </c>
      <c r="B88" s="789" t="s">
        <v>404</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89" t="s">
        <v>405</v>
      </c>
      <c r="BS102" s="790"/>
      <c r="BT102" s="790"/>
      <c r="BU102" s="790"/>
      <c r="BV102" s="790"/>
      <c r="BW102" s="790"/>
      <c r="BX102" s="790"/>
      <c r="BY102" s="790"/>
      <c r="BZ102" s="790"/>
      <c r="CA102" s="790"/>
      <c r="CB102" s="790"/>
      <c r="CC102" s="790"/>
      <c r="CD102" s="790"/>
      <c r="CE102" s="790"/>
      <c r="CF102" s="790"/>
      <c r="CG102" s="791"/>
      <c r="CH102" s="884"/>
      <c r="CI102" s="885"/>
      <c r="CJ102" s="885"/>
      <c r="CK102" s="885"/>
      <c r="CL102" s="886"/>
      <c r="CM102" s="884"/>
      <c r="CN102" s="885"/>
      <c r="CO102" s="885"/>
      <c r="CP102" s="885"/>
      <c r="CQ102" s="886"/>
      <c r="CR102" s="887"/>
      <c r="CS102" s="852"/>
      <c r="CT102" s="852"/>
      <c r="CU102" s="852"/>
      <c r="CV102" s="888"/>
      <c r="CW102" s="887"/>
      <c r="CX102" s="852"/>
      <c r="CY102" s="852"/>
      <c r="CZ102" s="852"/>
      <c r="DA102" s="888"/>
      <c r="DB102" s="887"/>
      <c r="DC102" s="852"/>
      <c r="DD102" s="852"/>
      <c r="DE102" s="852"/>
      <c r="DF102" s="888"/>
      <c r="DG102" s="887"/>
      <c r="DH102" s="852"/>
      <c r="DI102" s="852"/>
      <c r="DJ102" s="852"/>
      <c r="DK102" s="888"/>
      <c r="DL102" s="887"/>
      <c r="DM102" s="852"/>
      <c r="DN102" s="852"/>
      <c r="DO102" s="852"/>
      <c r="DP102" s="888"/>
      <c r="DQ102" s="887"/>
      <c r="DR102" s="852"/>
      <c r="DS102" s="852"/>
      <c r="DT102" s="852"/>
      <c r="DU102" s="888"/>
      <c r="DV102" s="789"/>
      <c r="DW102" s="790"/>
      <c r="DX102" s="790"/>
      <c r="DY102" s="790"/>
      <c r="DZ102" s="911"/>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2" t="s">
        <v>406</v>
      </c>
      <c r="BR103" s="912"/>
      <c r="BS103" s="912"/>
      <c r="BT103" s="912"/>
      <c r="BU103" s="912"/>
      <c r="BV103" s="912"/>
      <c r="BW103" s="912"/>
      <c r="BX103" s="912"/>
      <c r="BY103" s="912"/>
      <c r="BZ103" s="912"/>
      <c r="CA103" s="912"/>
      <c r="CB103" s="912"/>
      <c r="CC103" s="912"/>
      <c r="CD103" s="912"/>
      <c r="CE103" s="912"/>
      <c r="CF103" s="912"/>
      <c r="CG103" s="912"/>
      <c r="CH103" s="912"/>
      <c r="CI103" s="912"/>
      <c r="CJ103" s="912"/>
      <c r="CK103" s="912"/>
      <c r="CL103" s="912"/>
      <c r="CM103" s="912"/>
      <c r="CN103" s="912"/>
      <c r="CO103" s="912"/>
      <c r="CP103" s="912"/>
      <c r="CQ103" s="912"/>
      <c r="CR103" s="912"/>
      <c r="CS103" s="912"/>
      <c r="CT103" s="912"/>
      <c r="CU103" s="912"/>
      <c r="CV103" s="912"/>
      <c r="CW103" s="912"/>
      <c r="CX103" s="912"/>
      <c r="CY103" s="912"/>
      <c r="CZ103" s="912"/>
      <c r="DA103" s="912"/>
      <c r="DB103" s="912"/>
      <c r="DC103" s="912"/>
      <c r="DD103" s="912"/>
      <c r="DE103" s="912"/>
      <c r="DF103" s="912"/>
      <c r="DG103" s="912"/>
      <c r="DH103" s="912"/>
      <c r="DI103" s="912"/>
      <c r="DJ103" s="912"/>
      <c r="DK103" s="912"/>
      <c r="DL103" s="912"/>
      <c r="DM103" s="912"/>
      <c r="DN103" s="912"/>
      <c r="DO103" s="912"/>
      <c r="DP103" s="912"/>
      <c r="DQ103" s="912"/>
      <c r="DR103" s="912"/>
      <c r="DS103" s="912"/>
      <c r="DT103" s="912"/>
      <c r="DU103" s="912"/>
      <c r="DV103" s="912"/>
      <c r="DW103" s="912"/>
      <c r="DX103" s="912"/>
      <c r="DY103" s="912"/>
      <c r="DZ103" s="912"/>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3" t="s">
        <v>407</v>
      </c>
      <c r="BR104" s="913"/>
      <c r="BS104" s="913"/>
      <c r="BT104" s="913"/>
      <c r="BU104" s="913"/>
      <c r="BV104" s="913"/>
      <c r="BW104" s="913"/>
      <c r="BX104" s="913"/>
      <c r="BY104" s="913"/>
      <c r="BZ104" s="913"/>
      <c r="CA104" s="913"/>
      <c r="CB104" s="913"/>
      <c r="CC104" s="913"/>
      <c r="CD104" s="913"/>
      <c r="CE104" s="913"/>
      <c r="CF104" s="913"/>
      <c r="CG104" s="913"/>
      <c r="CH104" s="913"/>
      <c r="CI104" s="913"/>
      <c r="CJ104" s="913"/>
      <c r="CK104" s="913"/>
      <c r="CL104" s="913"/>
      <c r="CM104" s="913"/>
      <c r="CN104" s="913"/>
      <c r="CO104" s="913"/>
      <c r="CP104" s="913"/>
      <c r="CQ104" s="913"/>
      <c r="CR104" s="913"/>
      <c r="CS104" s="913"/>
      <c r="CT104" s="913"/>
      <c r="CU104" s="913"/>
      <c r="CV104" s="913"/>
      <c r="CW104" s="913"/>
      <c r="CX104" s="913"/>
      <c r="CY104" s="913"/>
      <c r="CZ104" s="913"/>
      <c r="DA104" s="913"/>
      <c r="DB104" s="913"/>
      <c r="DC104" s="913"/>
      <c r="DD104" s="913"/>
      <c r="DE104" s="913"/>
      <c r="DF104" s="913"/>
      <c r="DG104" s="913"/>
      <c r="DH104" s="913"/>
      <c r="DI104" s="913"/>
      <c r="DJ104" s="913"/>
      <c r="DK104" s="913"/>
      <c r="DL104" s="913"/>
      <c r="DM104" s="913"/>
      <c r="DN104" s="913"/>
      <c r="DO104" s="913"/>
      <c r="DP104" s="913"/>
      <c r="DQ104" s="913"/>
      <c r="DR104" s="913"/>
      <c r="DS104" s="913"/>
      <c r="DT104" s="913"/>
      <c r="DU104" s="913"/>
      <c r="DV104" s="913"/>
      <c r="DW104" s="913"/>
      <c r="DX104" s="913"/>
      <c r="DY104" s="913"/>
      <c r="DZ104" s="913"/>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4" t="s">
        <v>410</v>
      </c>
      <c r="B108" s="915"/>
      <c r="C108" s="915"/>
      <c r="D108" s="915"/>
      <c r="E108" s="915"/>
      <c r="F108" s="915"/>
      <c r="G108" s="915"/>
      <c r="H108" s="915"/>
      <c r="I108" s="915"/>
      <c r="J108" s="915"/>
      <c r="K108" s="915"/>
      <c r="L108" s="915"/>
      <c r="M108" s="915"/>
      <c r="N108" s="915"/>
      <c r="O108" s="915"/>
      <c r="P108" s="915"/>
      <c r="Q108" s="915"/>
      <c r="R108" s="915"/>
      <c r="S108" s="915"/>
      <c r="T108" s="915"/>
      <c r="U108" s="915"/>
      <c r="V108" s="915"/>
      <c r="W108" s="915"/>
      <c r="X108" s="915"/>
      <c r="Y108" s="915"/>
      <c r="Z108" s="915"/>
      <c r="AA108" s="915"/>
      <c r="AB108" s="915"/>
      <c r="AC108" s="915"/>
      <c r="AD108" s="915"/>
      <c r="AE108" s="915"/>
      <c r="AF108" s="915"/>
      <c r="AG108" s="915"/>
      <c r="AH108" s="915"/>
      <c r="AI108" s="915"/>
      <c r="AJ108" s="915"/>
      <c r="AK108" s="915"/>
      <c r="AL108" s="915"/>
      <c r="AM108" s="915"/>
      <c r="AN108" s="915"/>
      <c r="AO108" s="915"/>
      <c r="AP108" s="915"/>
      <c r="AQ108" s="915"/>
      <c r="AR108" s="915"/>
      <c r="AS108" s="915"/>
      <c r="AT108" s="916"/>
      <c r="AU108" s="914" t="s">
        <v>411</v>
      </c>
      <c r="AV108" s="915"/>
      <c r="AW108" s="915"/>
      <c r="AX108" s="915"/>
      <c r="AY108" s="915"/>
      <c r="AZ108" s="915"/>
      <c r="BA108" s="915"/>
      <c r="BB108" s="915"/>
      <c r="BC108" s="915"/>
      <c r="BD108" s="915"/>
      <c r="BE108" s="915"/>
      <c r="BF108" s="915"/>
      <c r="BG108" s="915"/>
      <c r="BH108" s="915"/>
      <c r="BI108" s="915"/>
      <c r="BJ108" s="915"/>
      <c r="BK108" s="915"/>
      <c r="BL108" s="915"/>
      <c r="BM108" s="915"/>
      <c r="BN108" s="915"/>
      <c r="BO108" s="915"/>
      <c r="BP108" s="915"/>
      <c r="BQ108" s="915"/>
      <c r="BR108" s="915"/>
      <c r="BS108" s="915"/>
      <c r="BT108" s="915"/>
      <c r="BU108" s="915"/>
      <c r="BV108" s="915"/>
      <c r="BW108" s="915"/>
      <c r="BX108" s="915"/>
      <c r="BY108" s="915"/>
      <c r="BZ108" s="915"/>
      <c r="CA108" s="915"/>
      <c r="CB108" s="915"/>
      <c r="CC108" s="915"/>
      <c r="CD108" s="915"/>
      <c r="CE108" s="915"/>
      <c r="CF108" s="915"/>
      <c r="CG108" s="915"/>
      <c r="CH108" s="915"/>
      <c r="CI108" s="915"/>
      <c r="CJ108" s="915"/>
      <c r="CK108" s="915"/>
      <c r="CL108" s="915"/>
      <c r="CM108" s="915"/>
      <c r="CN108" s="915"/>
      <c r="CO108" s="915"/>
      <c r="CP108" s="915"/>
      <c r="CQ108" s="915"/>
      <c r="CR108" s="915"/>
      <c r="CS108" s="915"/>
      <c r="CT108" s="915"/>
      <c r="CU108" s="915"/>
      <c r="CV108" s="915"/>
      <c r="CW108" s="915"/>
      <c r="CX108" s="915"/>
      <c r="CY108" s="915"/>
      <c r="CZ108" s="915"/>
      <c r="DA108" s="915"/>
      <c r="DB108" s="915"/>
      <c r="DC108" s="915"/>
      <c r="DD108" s="915"/>
      <c r="DE108" s="915"/>
      <c r="DF108" s="915"/>
      <c r="DG108" s="915"/>
      <c r="DH108" s="915"/>
      <c r="DI108" s="915"/>
      <c r="DJ108" s="915"/>
      <c r="DK108" s="915"/>
      <c r="DL108" s="915"/>
      <c r="DM108" s="915"/>
      <c r="DN108" s="915"/>
      <c r="DO108" s="915"/>
      <c r="DP108" s="915"/>
      <c r="DQ108" s="915"/>
      <c r="DR108" s="915"/>
      <c r="DS108" s="915"/>
      <c r="DT108" s="915"/>
      <c r="DU108" s="915"/>
      <c r="DV108" s="915"/>
      <c r="DW108" s="915"/>
      <c r="DX108" s="915"/>
      <c r="DY108" s="915"/>
      <c r="DZ108" s="916"/>
    </row>
    <row r="109" spans="1:131" s="230" customFormat="1" ht="26.25" customHeight="1" x14ac:dyDescent="0.2">
      <c r="A109" s="909" t="s">
        <v>412</v>
      </c>
      <c r="B109" s="890"/>
      <c r="C109" s="890"/>
      <c r="D109" s="890"/>
      <c r="E109" s="890"/>
      <c r="F109" s="890"/>
      <c r="G109" s="890"/>
      <c r="H109" s="890"/>
      <c r="I109" s="890"/>
      <c r="J109" s="890"/>
      <c r="K109" s="890"/>
      <c r="L109" s="890"/>
      <c r="M109" s="890"/>
      <c r="N109" s="890"/>
      <c r="O109" s="890"/>
      <c r="P109" s="890"/>
      <c r="Q109" s="890"/>
      <c r="R109" s="890"/>
      <c r="S109" s="890"/>
      <c r="T109" s="890"/>
      <c r="U109" s="890"/>
      <c r="V109" s="890"/>
      <c r="W109" s="890"/>
      <c r="X109" s="890"/>
      <c r="Y109" s="890"/>
      <c r="Z109" s="891"/>
      <c r="AA109" s="889" t="s">
        <v>413</v>
      </c>
      <c r="AB109" s="890"/>
      <c r="AC109" s="890"/>
      <c r="AD109" s="890"/>
      <c r="AE109" s="891"/>
      <c r="AF109" s="889" t="s">
        <v>414</v>
      </c>
      <c r="AG109" s="890"/>
      <c r="AH109" s="890"/>
      <c r="AI109" s="890"/>
      <c r="AJ109" s="891"/>
      <c r="AK109" s="889" t="s">
        <v>294</v>
      </c>
      <c r="AL109" s="890"/>
      <c r="AM109" s="890"/>
      <c r="AN109" s="890"/>
      <c r="AO109" s="891"/>
      <c r="AP109" s="889" t="s">
        <v>415</v>
      </c>
      <c r="AQ109" s="890"/>
      <c r="AR109" s="890"/>
      <c r="AS109" s="890"/>
      <c r="AT109" s="892"/>
      <c r="AU109" s="909" t="s">
        <v>412</v>
      </c>
      <c r="AV109" s="890"/>
      <c r="AW109" s="890"/>
      <c r="AX109" s="890"/>
      <c r="AY109" s="890"/>
      <c r="AZ109" s="890"/>
      <c r="BA109" s="890"/>
      <c r="BB109" s="890"/>
      <c r="BC109" s="890"/>
      <c r="BD109" s="890"/>
      <c r="BE109" s="890"/>
      <c r="BF109" s="890"/>
      <c r="BG109" s="890"/>
      <c r="BH109" s="890"/>
      <c r="BI109" s="890"/>
      <c r="BJ109" s="890"/>
      <c r="BK109" s="890"/>
      <c r="BL109" s="890"/>
      <c r="BM109" s="890"/>
      <c r="BN109" s="890"/>
      <c r="BO109" s="890"/>
      <c r="BP109" s="891"/>
      <c r="BQ109" s="889" t="s">
        <v>413</v>
      </c>
      <c r="BR109" s="890"/>
      <c r="BS109" s="890"/>
      <c r="BT109" s="890"/>
      <c r="BU109" s="891"/>
      <c r="BV109" s="889" t="s">
        <v>414</v>
      </c>
      <c r="BW109" s="890"/>
      <c r="BX109" s="890"/>
      <c r="BY109" s="890"/>
      <c r="BZ109" s="891"/>
      <c r="CA109" s="889" t="s">
        <v>294</v>
      </c>
      <c r="CB109" s="890"/>
      <c r="CC109" s="890"/>
      <c r="CD109" s="890"/>
      <c r="CE109" s="891"/>
      <c r="CF109" s="910" t="s">
        <v>415</v>
      </c>
      <c r="CG109" s="910"/>
      <c r="CH109" s="910"/>
      <c r="CI109" s="910"/>
      <c r="CJ109" s="910"/>
      <c r="CK109" s="889" t="s">
        <v>416</v>
      </c>
      <c r="CL109" s="890"/>
      <c r="CM109" s="890"/>
      <c r="CN109" s="890"/>
      <c r="CO109" s="890"/>
      <c r="CP109" s="890"/>
      <c r="CQ109" s="890"/>
      <c r="CR109" s="890"/>
      <c r="CS109" s="890"/>
      <c r="CT109" s="890"/>
      <c r="CU109" s="890"/>
      <c r="CV109" s="890"/>
      <c r="CW109" s="890"/>
      <c r="CX109" s="890"/>
      <c r="CY109" s="890"/>
      <c r="CZ109" s="890"/>
      <c r="DA109" s="890"/>
      <c r="DB109" s="890"/>
      <c r="DC109" s="890"/>
      <c r="DD109" s="890"/>
      <c r="DE109" s="890"/>
      <c r="DF109" s="891"/>
      <c r="DG109" s="889" t="s">
        <v>413</v>
      </c>
      <c r="DH109" s="890"/>
      <c r="DI109" s="890"/>
      <c r="DJ109" s="890"/>
      <c r="DK109" s="891"/>
      <c r="DL109" s="889" t="s">
        <v>414</v>
      </c>
      <c r="DM109" s="890"/>
      <c r="DN109" s="890"/>
      <c r="DO109" s="890"/>
      <c r="DP109" s="891"/>
      <c r="DQ109" s="889" t="s">
        <v>294</v>
      </c>
      <c r="DR109" s="890"/>
      <c r="DS109" s="890"/>
      <c r="DT109" s="890"/>
      <c r="DU109" s="891"/>
      <c r="DV109" s="889" t="s">
        <v>415</v>
      </c>
      <c r="DW109" s="890"/>
      <c r="DX109" s="890"/>
      <c r="DY109" s="890"/>
      <c r="DZ109" s="892"/>
    </row>
    <row r="110" spans="1:131" s="230" customFormat="1" ht="26.25" customHeight="1" x14ac:dyDescent="0.2">
      <c r="A110" s="893" t="s">
        <v>417</v>
      </c>
      <c r="B110" s="894"/>
      <c r="C110" s="894"/>
      <c r="D110" s="894"/>
      <c r="E110" s="894"/>
      <c r="F110" s="894"/>
      <c r="G110" s="894"/>
      <c r="H110" s="894"/>
      <c r="I110" s="894"/>
      <c r="J110" s="894"/>
      <c r="K110" s="894"/>
      <c r="L110" s="894"/>
      <c r="M110" s="894"/>
      <c r="N110" s="894"/>
      <c r="O110" s="894"/>
      <c r="P110" s="894"/>
      <c r="Q110" s="894"/>
      <c r="R110" s="894"/>
      <c r="S110" s="894"/>
      <c r="T110" s="894"/>
      <c r="U110" s="894"/>
      <c r="V110" s="894"/>
      <c r="W110" s="894"/>
      <c r="X110" s="894"/>
      <c r="Y110" s="894"/>
      <c r="Z110" s="895"/>
      <c r="AA110" s="896">
        <v>882054</v>
      </c>
      <c r="AB110" s="897"/>
      <c r="AC110" s="897"/>
      <c r="AD110" s="897"/>
      <c r="AE110" s="898"/>
      <c r="AF110" s="899">
        <v>1012345</v>
      </c>
      <c r="AG110" s="897"/>
      <c r="AH110" s="897"/>
      <c r="AI110" s="897"/>
      <c r="AJ110" s="898"/>
      <c r="AK110" s="899">
        <v>718531</v>
      </c>
      <c r="AL110" s="897"/>
      <c r="AM110" s="897"/>
      <c r="AN110" s="897"/>
      <c r="AO110" s="898"/>
      <c r="AP110" s="900">
        <v>16.899999999999999</v>
      </c>
      <c r="AQ110" s="901"/>
      <c r="AR110" s="901"/>
      <c r="AS110" s="901"/>
      <c r="AT110" s="902"/>
      <c r="AU110" s="903" t="s">
        <v>69</v>
      </c>
      <c r="AV110" s="904"/>
      <c r="AW110" s="904"/>
      <c r="AX110" s="904"/>
      <c r="AY110" s="904"/>
      <c r="AZ110" s="926" t="s">
        <v>418</v>
      </c>
      <c r="BA110" s="894"/>
      <c r="BB110" s="894"/>
      <c r="BC110" s="894"/>
      <c r="BD110" s="894"/>
      <c r="BE110" s="894"/>
      <c r="BF110" s="894"/>
      <c r="BG110" s="894"/>
      <c r="BH110" s="894"/>
      <c r="BI110" s="894"/>
      <c r="BJ110" s="894"/>
      <c r="BK110" s="894"/>
      <c r="BL110" s="894"/>
      <c r="BM110" s="894"/>
      <c r="BN110" s="894"/>
      <c r="BO110" s="894"/>
      <c r="BP110" s="895"/>
      <c r="BQ110" s="927">
        <v>4141898</v>
      </c>
      <c r="BR110" s="928"/>
      <c r="BS110" s="928"/>
      <c r="BT110" s="928"/>
      <c r="BU110" s="928"/>
      <c r="BV110" s="928">
        <v>3764209</v>
      </c>
      <c r="BW110" s="928"/>
      <c r="BX110" s="928"/>
      <c r="BY110" s="928"/>
      <c r="BZ110" s="928"/>
      <c r="CA110" s="928">
        <v>4031976</v>
      </c>
      <c r="CB110" s="928"/>
      <c r="CC110" s="928"/>
      <c r="CD110" s="928"/>
      <c r="CE110" s="928"/>
      <c r="CF110" s="941">
        <v>95.1</v>
      </c>
      <c r="CG110" s="942"/>
      <c r="CH110" s="942"/>
      <c r="CI110" s="942"/>
      <c r="CJ110" s="942"/>
      <c r="CK110" s="943" t="s">
        <v>419</v>
      </c>
      <c r="CL110" s="944"/>
      <c r="CM110" s="926" t="s">
        <v>420</v>
      </c>
      <c r="CN110" s="894"/>
      <c r="CO110" s="894"/>
      <c r="CP110" s="894"/>
      <c r="CQ110" s="894"/>
      <c r="CR110" s="894"/>
      <c r="CS110" s="894"/>
      <c r="CT110" s="894"/>
      <c r="CU110" s="894"/>
      <c r="CV110" s="894"/>
      <c r="CW110" s="894"/>
      <c r="CX110" s="894"/>
      <c r="CY110" s="894"/>
      <c r="CZ110" s="894"/>
      <c r="DA110" s="894"/>
      <c r="DB110" s="894"/>
      <c r="DC110" s="894"/>
      <c r="DD110" s="894"/>
      <c r="DE110" s="894"/>
      <c r="DF110" s="895"/>
      <c r="DG110" s="927" t="s">
        <v>122</v>
      </c>
      <c r="DH110" s="928"/>
      <c r="DI110" s="928"/>
      <c r="DJ110" s="928"/>
      <c r="DK110" s="928"/>
      <c r="DL110" s="928" t="s">
        <v>122</v>
      </c>
      <c r="DM110" s="928"/>
      <c r="DN110" s="928"/>
      <c r="DO110" s="928"/>
      <c r="DP110" s="928"/>
      <c r="DQ110" s="928" t="s">
        <v>122</v>
      </c>
      <c r="DR110" s="928"/>
      <c r="DS110" s="928"/>
      <c r="DT110" s="928"/>
      <c r="DU110" s="928"/>
      <c r="DV110" s="929" t="s">
        <v>122</v>
      </c>
      <c r="DW110" s="929"/>
      <c r="DX110" s="929"/>
      <c r="DY110" s="929"/>
      <c r="DZ110" s="930"/>
    </row>
    <row r="111" spans="1:131" s="230" customFormat="1" ht="26.25" customHeight="1" x14ac:dyDescent="0.2">
      <c r="A111" s="931" t="s">
        <v>421</v>
      </c>
      <c r="B111" s="932"/>
      <c r="C111" s="932"/>
      <c r="D111" s="932"/>
      <c r="E111" s="932"/>
      <c r="F111" s="932"/>
      <c r="G111" s="932"/>
      <c r="H111" s="932"/>
      <c r="I111" s="932"/>
      <c r="J111" s="932"/>
      <c r="K111" s="932"/>
      <c r="L111" s="932"/>
      <c r="M111" s="932"/>
      <c r="N111" s="932"/>
      <c r="O111" s="932"/>
      <c r="P111" s="932"/>
      <c r="Q111" s="932"/>
      <c r="R111" s="932"/>
      <c r="S111" s="932"/>
      <c r="T111" s="932"/>
      <c r="U111" s="932"/>
      <c r="V111" s="932"/>
      <c r="W111" s="932"/>
      <c r="X111" s="932"/>
      <c r="Y111" s="932"/>
      <c r="Z111" s="933"/>
      <c r="AA111" s="934" t="s">
        <v>122</v>
      </c>
      <c r="AB111" s="935"/>
      <c r="AC111" s="935"/>
      <c r="AD111" s="935"/>
      <c r="AE111" s="936"/>
      <c r="AF111" s="937" t="s">
        <v>122</v>
      </c>
      <c r="AG111" s="935"/>
      <c r="AH111" s="935"/>
      <c r="AI111" s="935"/>
      <c r="AJ111" s="936"/>
      <c r="AK111" s="937" t="s">
        <v>122</v>
      </c>
      <c r="AL111" s="935"/>
      <c r="AM111" s="935"/>
      <c r="AN111" s="935"/>
      <c r="AO111" s="936"/>
      <c r="AP111" s="938" t="s">
        <v>122</v>
      </c>
      <c r="AQ111" s="939"/>
      <c r="AR111" s="939"/>
      <c r="AS111" s="939"/>
      <c r="AT111" s="940"/>
      <c r="AU111" s="905"/>
      <c r="AV111" s="906"/>
      <c r="AW111" s="906"/>
      <c r="AX111" s="906"/>
      <c r="AY111" s="906"/>
      <c r="AZ111" s="919" t="s">
        <v>422</v>
      </c>
      <c r="BA111" s="920"/>
      <c r="BB111" s="920"/>
      <c r="BC111" s="920"/>
      <c r="BD111" s="920"/>
      <c r="BE111" s="920"/>
      <c r="BF111" s="920"/>
      <c r="BG111" s="920"/>
      <c r="BH111" s="920"/>
      <c r="BI111" s="920"/>
      <c r="BJ111" s="920"/>
      <c r="BK111" s="920"/>
      <c r="BL111" s="920"/>
      <c r="BM111" s="920"/>
      <c r="BN111" s="920"/>
      <c r="BO111" s="920"/>
      <c r="BP111" s="921"/>
      <c r="BQ111" s="922" t="s">
        <v>122</v>
      </c>
      <c r="BR111" s="923"/>
      <c r="BS111" s="923"/>
      <c r="BT111" s="923"/>
      <c r="BU111" s="923"/>
      <c r="BV111" s="923" t="s">
        <v>122</v>
      </c>
      <c r="BW111" s="923"/>
      <c r="BX111" s="923"/>
      <c r="BY111" s="923"/>
      <c r="BZ111" s="923"/>
      <c r="CA111" s="923" t="s">
        <v>122</v>
      </c>
      <c r="CB111" s="923"/>
      <c r="CC111" s="923"/>
      <c r="CD111" s="923"/>
      <c r="CE111" s="923"/>
      <c r="CF111" s="917" t="s">
        <v>122</v>
      </c>
      <c r="CG111" s="918"/>
      <c r="CH111" s="918"/>
      <c r="CI111" s="918"/>
      <c r="CJ111" s="918"/>
      <c r="CK111" s="945"/>
      <c r="CL111" s="946"/>
      <c r="CM111" s="919" t="s">
        <v>423</v>
      </c>
      <c r="CN111" s="920"/>
      <c r="CO111" s="920"/>
      <c r="CP111" s="920"/>
      <c r="CQ111" s="920"/>
      <c r="CR111" s="920"/>
      <c r="CS111" s="920"/>
      <c r="CT111" s="920"/>
      <c r="CU111" s="920"/>
      <c r="CV111" s="920"/>
      <c r="CW111" s="920"/>
      <c r="CX111" s="920"/>
      <c r="CY111" s="920"/>
      <c r="CZ111" s="920"/>
      <c r="DA111" s="920"/>
      <c r="DB111" s="920"/>
      <c r="DC111" s="920"/>
      <c r="DD111" s="920"/>
      <c r="DE111" s="920"/>
      <c r="DF111" s="921"/>
      <c r="DG111" s="922" t="s">
        <v>122</v>
      </c>
      <c r="DH111" s="923"/>
      <c r="DI111" s="923"/>
      <c r="DJ111" s="923"/>
      <c r="DK111" s="923"/>
      <c r="DL111" s="923" t="s">
        <v>122</v>
      </c>
      <c r="DM111" s="923"/>
      <c r="DN111" s="923"/>
      <c r="DO111" s="923"/>
      <c r="DP111" s="923"/>
      <c r="DQ111" s="923" t="s">
        <v>122</v>
      </c>
      <c r="DR111" s="923"/>
      <c r="DS111" s="923"/>
      <c r="DT111" s="923"/>
      <c r="DU111" s="923"/>
      <c r="DV111" s="924" t="s">
        <v>122</v>
      </c>
      <c r="DW111" s="924"/>
      <c r="DX111" s="924"/>
      <c r="DY111" s="924"/>
      <c r="DZ111" s="925"/>
    </row>
    <row r="112" spans="1:131" s="230" customFormat="1" ht="26.25" customHeight="1" x14ac:dyDescent="0.2">
      <c r="A112" s="949" t="s">
        <v>424</v>
      </c>
      <c r="B112" s="950"/>
      <c r="C112" s="920" t="s">
        <v>425</v>
      </c>
      <c r="D112" s="920"/>
      <c r="E112" s="920"/>
      <c r="F112" s="920"/>
      <c r="G112" s="920"/>
      <c r="H112" s="920"/>
      <c r="I112" s="920"/>
      <c r="J112" s="920"/>
      <c r="K112" s="920"/>
      <c r="L112" s="920"/>
      <c r="M112" s="920"/>
      <c r="N112" s="920"/>
      <c r="O112" s="920"/>
      <c r="P112" s="920"/>
      <c r="Q112" s="920"/>
      <c r="R112" s="920"/>
      <c r="S112" s="920"/>
      <c r="T112" s="920"/>
      <c r="U112" s="920"/>
      <c r="V112" s="920"/>
      <c r="W112" s="920"/>
      <c r="X112" s="920"/>
      <c r="Y112" s="920"/>
      <c r="Z112" s="921"/>
      <c r="AA112" s="955" t="s">
        <v>122</v>
      </c>
      <c r="AB112" s="956"/>
      <c r="AC112" s="956"/>
      <c r="AD112" s="956"/>
      <c r="AE112" s="957"/>
      <c r="AF112" s="958" t="s">
        <v>122</v>
      </c>
      <c r="AG112" s="956"/>
      <c r="AH112" s="956"/>
      <c r="AI112" s="956"/>
      <c r="AJ112" s="957"/>
      <c r="AK112" s="958" t="s">
        <v>122</v>
      </c>
      <c r="AL112" s="956"/>
      <c r="AM112" s="956"/>
      <c r="AN112" s="956"/>
      <c r="AO112" s="957"/>
      <c r="AP112" s="959" t="s">
        <v>122</v>
      </c>
      <c r="AQ112" s="960"/>
      <c r="AR112" s="960"/>
      <c r="AS112" s="960"/>
      <c r="AT112" s="961"/>
      <c r="AU112" s="905"/>
      <c r="AV112" s="906"/>
      <c r="AW112" s="906"/>
      <c r="AX112" s="906"/>
      <c r="AY112" s="906"/>
      <c r="AZ112" s="919" t="s">
        <v>426</v>
      </c>
      <c r="BA112" s="920"/>
      <c r="BB112" s="920"/>
      <c r="BC112" s="920"/>
      <c r="BD112" s="920"/>
      <c r="BE112" s="920"/>
      <c r="BF112" s="920"/>
      <c r="BG112" s="920"/>
      <c r="BH112" s="920"/>
      <c r="BI112" s="920"/>
      <c r="BJ112" s="920"/>
      <c r="BK112" s="920"/>
      <c r="BL112" s="920"/>
      <c r="BM112" s="920"/>
      <c r="BN112" s="920"/>
      <c r="BO112" s="920"/>
      <c r="BP112" s="921"/>
      <c r="BQ112" s="922">
        <v>946177</v>
      </c>
      <c r="BR112" s="923"/>
      <c r="BS112" s="923"/>
      <c r="BT112" s="923"/>
      <c r="BU112" s="923"/>
      <c r="BV112" s="923">
        <v>686025</v>
      </c>
      <c r="BW112" s="923"/>
      <c r="BX112" s="923"/>
      <c r="BY112" s="923"/>
      <c r="BZ112" s="923"/>
      <c r="CA112" s="923">
        <v>569501</v>
      </c>
      <c r="CB112" s="923"/>
      <c r="CC112" s="923"/>
      <c r="CD112" s="923"/>
      <c r="CE112" s="923"/>
      <c r="CF112" s="917">
        <v>13.4</v>
      </c>
      <c r="CG112" s="918"/>
      <c r="CH112" s="918"/>
      <c r="CI112" s="918"/>
      <c r="CJ112" s="918"/>
      <c r="CK112" s="945"/>
      <c r="CL112" s="946"/>
      <c r="CM112" s="919" t="s">
        <v>427</v>
      </c>
      <c r="CN112" s="920"/>
      <c r="CO112" s="920"/>
      <c r="CP112" s="920"/>
      <c r="CQ112" s="920"/>
      <c r="CR112" s="920"/>
      <c r="CS112" s="920"/>
      <c r="CT112" s="920"/>
      <c r="CU112" s="920"/>
      <c r="CV112" s="920"/>
      <c r="CW112" s="920"/>
      <c r="CX112" s="920"/>
      <c r="CY112" s="920"/>
      <c r="CZ112" s="920"/>
      <c r="DA112" s="920"/>
      <c r="DB112" s="920"/>
      <c r="DC112" s="920"/>
      <c r="DD112" s="920"/>
      <c r="DE112" s="920"/>
      <c r="DF112" s="921"/>
      <c r="DG112" s="922" t="s">
        <v>122</v>
      </c>
      <c r="DH112" s="923"/>
      <c r="DI112" s="923"/>
      <c r="DJ112" s="923"/>
      <c r="DK112" s="923"/>
      <c r="DL112" s="923" t="s">
        <v>122</v>
      </c>
      <c r="DM112" s="923"/>
      <c r="DN112" s="923"/>
      <c r="DO112" s="923"/>
      <c r="DP112" s="923"/>
      <c r="DQ112" s="923" t="s">
        <v>122</v>
      </c>
      <c r="DR112" s="923"/>
      <c r="DS112" s="923"/>
      <c r="DT112" s="923"/>
      <c r="DU112" s="923"/>
      <c r="DV112" s="924" t="s">
        <v>122</v>
      </c>
      <c r="DW112" s="924"/>
      <c r="DX112" s="924"/>
      <c r="DY112" s="924"/>
      <c r="DZ112" s="925"/>
    </row>
    <row r="113" spans="1:130" s="230" customFormat="1" ht="26.25" customHeight="1" x14ac:dyDescent="0.2">
      <c r="A113" s="951"/>
      <c r="B113" s="952"/>
      <c r="C113" s="920" t="s">
        <v>428</v>
      </c>
      <c r="D113" s="920"/>
      <c r="E113" s="920"/>
      <c r="F113" s="920"/>
      <c r="G113" s="920"/>
      <c r="H113" s="920"/>
      <c r="I113" s="920"/>
      <c r="J113" s="920"/>
      <c r="K113" s="920"/>
      <c r="L113" s="920"/>
      <c r="M113" s="920"/>
      <c r="N113" s="920"/>
      <c r="O113" s="920"/>
      <c r="P113" s="920"/>
      <c r="Q113" s="920"/>
      <c r="R113" s="920"/>
      <c r="S113" s="920"/>
      <c r="T113" s="920"/>
      <c r="U113" s="920"/>
      <c r="V113" s="920"/>
      <c r="W113" s="920"/>
      <c r="X113" s="920"/>
      <c r="Y113" s="920"/>
      <c r="Z113" s="921"/>
      <c r="AA113" s="934">
        <v>145548</v>
      </c>
      <c r="AB113" s="935"/>
      <c r="AC113" s="935"/>
      <c r="AD113" s="935"/>
      <c r="AE113" s="936"/>
      <c r="AF113" s="937">
        <v>104296</v>
      </c>
      <c r="AG113" s="935"/>
      <c r="AH113" s="935"/>
      <c r="AI113" s="935"/>
      <c r="AJ113" s="936"/>
      <c r="AK113" s="937">
        <v>92654</v>
      </c>
      <c r="AL113" s="935"/>
      <c r="AM113" s="935"/>
      <c r="AN113" s="935"/>
      <c r="AO113" s="936"/>
      <c r="AP113" s="938">
        <v>2.2000000000000002</v>
      </c>
      <c r="AQ113" s="939"/>
      <c r="AR113" s="939"/>
      <c r="AS113" s="939"/>
      <c r="AT113" s="940"/>
      <c r="AU113" s="905"/>
      <c r="AV113" s="906"/>
      <c r="AW113" s="906"/>
      <c r="AX113" s="906"/>
      <c r="AY113" s="906"/>
      <c r="AZ113" s="919" t="s">
        <v>429</v>
      </c>
      <c r="BA113" s="920"/>
      <c r="BB113" s="920"/>
      <c r="BC113" s="920"/>
      <c r="BD113" s="920"/>
      <c r="BE113" s="920"/>
      <c r="BF113" s="920"/>
      <c r="BG113" s="920"/>
      <c r="BH113" s="920"/>
      <c r="BI113" s="920"/>
      <c r="BJ113" s="920"/>
      <c r="BK113" s="920"/>
      <c r="BL113" s="920"/>
      <c r="BM113" s="920"/>
      <c r="BN113" s="920"/>
      <c r="BO113" s="920"/>
      <c r="BP113" s="921"/>
      <c r="BQ113" s="922">
        <v>4285685</v>
      </c>
      <c r="BR113" s="923"/>
      <c r="BS113" s="923"/>
      <c r="BT113" s="923"/>
      <c r="BU113" s="923"/>
      <c r="BV113" s="923">
        <v>1321447</v>
      </c>
      <c r="BW113" s="923"/>
      <c r="BX113" s="923"/>
      <c r="BY113" s="923"/>
      <c r="BZ113" s="923"/>
      <c r="CA113" s="923">
        <v>1110241</v>
      </c>
      <c r="CB113" s="923"/>
      <c r="CC113" s="923"/>
      <c r="CD113" s="923"/>
      <c r="CE113" s="923"/>
      <c r="CF113" s="917">
        <v>26.2</v>
      </c>
      <c r="CG113" s="918"/>
      <c r="CH113" s="918"/>
      <c r="CI113" s="918"/>
      <c r="CJ113" s="918"/>
      <c r="CK113" s="945"/>
      <c r="CL113" s="946"/>
      <c r="CM113" s="919" t="s">
        <v>430</v>
      </c>
      <c r="CN113" s="920"/>
      <c r="CO113" s="920"/>
      <c r="CP113" s="920"/>
      <c r="CQ113" s="920"/>
      <c r="CR113" s="920"/>
      <c r="CS113" s="920"/>
      <c r="CT113" s="920"/>
      <c r="CU113" s="920"/>
      <c r="CV113" s="920"/>
      <c r="CW113" s="920"/>
      <c r="CX113" s="920"/>
      <c r="CY113" s="920"/>
      <c r="CZ113" s="920"/>
      <c r="DA113" s="920"/>
      <c r="DB113" s="920"/>
      <c r="DC113" s="920"/>
      <c r="DD113" s="920"/>
      <c r="DE113" s="920"/>
      <c r="DF113" s="921"/>
      <c r="DG113" s="955" t="s">
        <v>122</v>
      </c>
      <c r="DH113" s="956"/>
      <c r="DI113" s="956"/>
      <c r="DJ113" s="956"/>
      <c r="DK113" s="957"/>
      <c r="DL113" s="958" t="s">
        <v>122</v>
      </c>
      <c r="DM113" s="956"/>
      <c r="DN113" s="956"/>
      <c r="DO113" s="956"/>
      <c r="DP113" s="957"/>
      <c r="DQ113" s="958" t="s">
        <v>122</v>
      </c>
      <c r="DR113" s="956"/>
      <c r="DS113" s="956"/>
      <c r="DT113" s="956"/>
      <c r="DU113" s="957"/>
      <c r="DV113" s="959" t="s">
        <v>122</v>
      </c>
      <c r="DW113" s="960"/>
      <c r="DX113" s="960"/>
      <c r="DY113" s="960"/>
      <c r="DZ113" s="961"/>
    </row>
    <row r="114" spans="1:130" s="230" customFormat="1" ht="26.25" customHeight="1" x14ac:dyDescent="0.2">
      <c r="A114" s="951"/>
      <c r="B114" s="952"/>
      <c r="C114" s="920" t="s">
        <v>431</v>
      </c>
      <c r="D114" s="920"/>
      <c r="E114" s="920"/>
      <c r="F114" s="920"/>
      <c r="G114" s="920"/>
      <c r="H114" s="920"/>
      <c r="I114" s="920"/>
      <c r="J114" s="920"/>
      <c r="K114" s="920"/>
      <c r="L114" s="920"/>
      <c r="M114" s="920"/>
      <c r="N114" s="920"/>
      <c r="O114" s="920"/>
      <c r="P114" s="920"/>
      <c r="Q114" s="920"/>
      <c r="R114" s="920"/>
      <c r="S114" s="920"/>
      <c r="T114" s="920"/>
      <c r="U114" s="920"/>
      <c r="V114" s="920"/>
      <c r="W114" s="920"/>
      <c r="X114" s="920"/>
      <c r="Y114" s="920"/>
      <c r="Z114" s="921"/>
      <c r="AA114" s="955">
        <v>595427</v>
      </c>
      <c r="AB114" s="956"/>
      <c r="AC114" s="956"/>
      <c r="AD114" s="956"/>
      <c r="AE114" s="957"/>
      <c r="AF114" s="958">
        <v>649554</v>
      </c>
      <c r="AG114" s="956"/>
      <c r="AH114" s="956"/>
      <c r="AI114" s="956"/>
      <c r="AJ114" s="957"/>
      <c r="AK114" s="958">
        <v>314489</v>
      </c>
      <c r="AL114" s="956"/>
      <c r="AM114" s="956"/>
      <c r="AN114" s="956"/>
      <c r="AO114" s="957"/>
      <c r="AP114" s="959">
        <v>7.4</v>
      </c>
      <c r="AQ114" s="960"/>
      <c r="AR114" s="960"/>
      <c r="AS114" s="960"/>
      <c r="AT114" s="961"/>
      <c r="AU114" s="905"/>
      <c r="AV114" s="906"/>
      <c r="AW114" s="906"/>
      <c r="AX114" s="906"/>
      <c r="AY114" s="906"/>
      <c r="AZ114" s="919" t="s">
        <v>432</v>
      </c>
      <c r="BA114" s="920"/>
      <c r="BB114" s="920"/>
      <c r="BC114" s="920"/>
      <c r="BD114" s="920"/>
      <c r="BE114" s="920"/>
      <c r="BF114" s="920"/>
      <c r="BG114" s="920"/>
      <c r="BH114" s="920"/>
      <c r="BI114" s="920"/>
      <c r="BJ114" s="920"/>
      <c r="BK114" s="920"/>
      <c r="BL114" s="920"/>
      <c r="BM114" s="920"/>
      <c r="BN114" s="920"/>
      <c r="BO114" s="920"/>
      <c r="BP114" s="921"/>
      <c r="BQ114" s="922">
        <v>856553</v>
      </c>
      <c r="BR114" s="923"/>
      <c r="BS114" s="923"/>
      <c r="BT114" s="923"/>
      <c r="BU114" s="923"/>
      <c r="BV114" s="923">
        <v>821305</v>
      </c>
      <c r="BW114" s="923"/>
      <c r="BX114" s="923"/>
      <c r="BY114" s="923"/>
      <c r="BZ114" s="923"/>
      <c r="CA114" s="923">
        <v>772829</v>
      </c>
      <c r="CB114" s="923"/>
      <c r="CC114" s="923"/>
      <c r="CD114" s="923"/>
      <c r="CE114" s="923"/>
      <c r="CF114" s="917">
        <v>18.2</v>
      </c>
      <c r="CG114" s="918"/>
      <c r="CH114" s="918"/>
      <c r="CI114" s="918"/>
      <c r="CJ114" s="918"/>
      <c r="CK114" s="945"/>
      <c r="CL114" s="946"/>
      <c r="CM114" s="919" t="s">
        <v>433</v>
      </c>
      <c r="CN114" s="920"/>
      <c r="CO114" s="920"/>
      <c r="CP114" s="920"/>
      <c r="CQ114" s="920"/>
      <c r="CR114" s="920"/>
      <c r="CS114" s="920"/>
      <c r="CT114" s="920"/>
      <c r="CU114" s="920"/>
      <c r="CV114" s="920"/>
      <c r="CW114" s="920"/>
      <c r="CX114" s="920"/>
      <c r="CY114" s="920"/>
      <c r="CZ114" s="920"/>
      <c r="DA114" s="920"/>
      <c r="DB114" s="920"/>
      <c r="DC114" s="920"/>
      <c r="DD114" s="920"/>
      <c r="DE114" s="920"/>
      <c r="DF114" s="921"/>
      <c r="DG114" s="955" t="s">
        <v>122</v>
      </c>
      <c r="DH114" s="956"/>
      <c r="DI114" s="956"/>
      <c r="DJ114" s="956"/>
      <c r="DK114" s="957"/>
      <c r="DL114" s="958" t="s">
        <v>122</v>
      </c>
      <c r="DM114" s="956"/>
      <c r="DN114" s="956"/>
      <c r="DO114" s="956"/>
      <c r="DP114" s="957"/>
      <c r="DQ114" s="958" t="s">
        <v>122</v>
      </c>
      <c r="DR114" s="956"/>
      <c r="DS114" s="956"/>
      <c r="DT114" s="956"/>
      <c r="DU114" s="957"/>
      <c r="DV114" s="959" t="s">
        <v>122</v>
      </c>
      <c r="DW114" s="960"/>
      <c r="DX114" s="960"/>
      <c r="DY114" s="960"/>
      <c r="DZ114" s="961"/>
    </row>
    <row r="115" spans="1:130" s="230" customFormat="1" ht="26.25" customHeight="1" x14ac:dyDescent="0.2">
      <c r="A115" s="951"/>
      <c r="B115" s="952"/>
      <c r="C115" s="920" t="s">
        <v>434</v>
      </c>
      <c r="D115" s="920"/>
      <c r="E115" s="920"/>
      <c r="F115" s="920"/>
      <c r="G115" s="920"/>
      <c r="H115" s="920"/>
      <c r="I115" s="920"/>
      <c r="J115" s="920"/>
      <c r="K115" s="920"/>
      <c r="L115" s="920"/>
      <c r="M115" s="920"/>
      <c r="N115" s="920"/>
      <c r="O115" s="920"/>
      <c r="P115" s="920"/>
      <c r="Q115" s="920"/>
      <c r="R115" s="920"/>
      <c r="S115" s="920"/>
      <c r="T115" s="920"/>
      <c r="U115" s="920"/>
      <c r="V115" s="920"/>
      <c r="W115" s="920"/>
      <c r="X115" s="920"/>
      <c r="Y115" s="920"/>
      <c r="Z115" s="921"/>
      <c r="AA115" s="934" t="s">
        <v>122</v>
      </c>
      <c r="AB115" s="935"/>
      <c r="AC115" s="935"/>
      <c r="AD115" s="935"/>
      <c r="AE115" s="936"/>
      <c r="AF115" s="937" t="s">
        <v>122</v>
      </c>
      <c r="AG115" s="935"/>
      <c r="AH115" s="935"/>
      <c r="AI115" s="935"/>
      <c r="AJ115" s="936"/>
      <c r="AK115" s="937" t="s">
        <v>122</v>
      </c>
      <c r="AL115" s="935"/>
      <c r="AM115" s="935"/>
      <c r="AN115" s="935"/>
      <c r="AO115" s="936"/>
      <c r="AP115" s="938" t="s">
        <v>122</v>
      </c>
      <c r="AQ115" s="939"/>
      <c r="AR115" s="939"/>
      <c r="AS115" s="939"/>
      <c r="AT115" s="940"/>
      <c r="AU115" s="905"/>
      <c r="AV115" s="906"/>
      <c r="AW115" s="906"/>
      <c r="AX115" s="906"/>
      <c r="AY115" s="906"/>
      <c r="AZ115" s="919" t="s">
        <v>435</v>
      </c>
      <c r="BA115" s="920"/>
      <c r="BB115" s="920"/>
      <c r="BC115" s="920"/>
      <c r="BD115" s="920"/>
      <c r="BE115" s="920"/>
      <c r="BF115" s="920"/>
      <c r="BG115" s="920"/>
      <c r="BH115" s="920"/>
      <c r="BI115" s="920"/>
      <c r="BJ115" s="920"/>
      <c r="BK115" s="920"/>
      <c r="BL115" s="920"/>
      <c r="BM115" s="920"/>
      <c r="BN115" s="920"/>
      <c r="BO115" s="920"/>
      <c r="BP115" s="921"/>
      <c r="BQ115" s="922" t="s">
        <v>122</v>
      </c>
      <c r="BR115" s="923"/>
      <c r="BS115" s="923"/>
      <c r="BT115" s="923"/>
      <c r="BU115" s="923"/>
      <c r="BV115" s="923" t="s">
        <v>122</v>
      </c>
      <c r="BW115" s="923"/>
      <c r="BX115" s="923"/>
      <c r="BY115" s="923"/>
      <c r="BZ115" s="923"/>
      <c r="CA115" s="923" t="s">
        <v>122</v>
      </c>
      <c r="CB115" s="923"/>
      <c r="CC115" s="923"/>
      <c r="CD115" s="923"/>
      <c r="CE115" s="923"/>
      <c r="CF115" s="917" t="s">
        <v>122</v>
      </c>
      <c r="CG115" s="918"/>
      <c r="CH115" s="918"/>
      <c r="CI115" s="918"/>
      <c r="CJ115" s="918"/>
      <c r="CK115" s="945"/>
      <c r="CL115" s="946"/>
      <c r="CM115" s="919" t="s">
        <v>436</v>
      </c>
      <c r="CN115" s="920"/>
      <c r="CO115" s="920"/>
      <c r="CP115" s="920"/>
      <c r="CQ115" s="920"/>
      <c r="CR115" s="920"/>
      <c r="CS115" s="920"/>
      <c r="CT115" s="920"/>
      <c r="CU115" s="920"/>
      <c r="CV115" s="920"/>
      <c r="CW115" s="920"/>
      <c r="CX115" s="920"/>
      <c r="CY115" s="920"/>
      <c r="CZ115" s="920"/>
      <c r="DA115" s="920"/>
      <c r="DB115" s="920"/>
      <c r="DC115" s="920"/>
      <c r="DD115" s="920"/>
      <c r="DE115" s="920"/>
      <c r="DF115" s="921"/>
      <c r="DG115" s="955" t="s">
        <v>122</v>
      </c>
      <c r="DH115" s="956"/>
      <c r="DI115" s="956"/>
      <c r="DJ115" s="956"/>
      <c r="DK115" s="957"/>
      <c r="DL115" s="958" t="s">
        <v>122</v>
      </c>
      <c r="DM115" s="956"/>
      <c r="DN115" s="956"/>
      <c r="DO115" s="956"/>
      <c r="DP115" s="957"/>
      <c r="DQ115" s="958" t="s">
        <v>122</v>
      </c>
      <c r="DR115" s="956"/>
      <c r="DS115" s="956"/>
      <c r="DT115" s="956"/>
      <c r="DU115" s="957"/>
      <c r="DV115" s="959" t="s">
        <v>122</v>
      </c>
      <c r="DW115" s="960"/>
      <c r="DX115" s="960"/>
      <c r="DY115" s="960"/>
      <c r="DZ115" s="961"/>
    </row>
    <row r="116" spans="1:130" s="230" customFormat="1" ht="26.25" customHeight="1" x14ac:dyDescent="0.2">
      <c r="A116" s="953"/>
      <c r="B116" s="954"/>
      <c r="C116" s="962" t="s">
        <v>437</v>
      </c>
      <c r="D116" s="962"/>
      <c r="E116" s="962"/>
      <c r="F116" s="962"/>
      <c r="G116" s="962"/>
      <c r="H116" s="962"/>
      <c r="I116" s="962"/>
      <c r="J116" s="962"/>
      <c r="K116" s="962"/>
      <c r="L116" s="962"/>
      <c r="M116" s="962"/>
      <c r="N116" s="962"/>
      <c r="O116" s="962"/>
      <c r="P116" s="962"/>
      <c r="Q116" s="962"/>
      <c r="R116" s="962"/>
      <c r="S116" s="962"/>
      <c r="T116" s="962"/>
      <c r="U116" s="962"/>
      <c r="V116" s="962"/>
      <c r="W116" s="962"/>
      <c r="X116" s="962"/>
      <c r="Y116" s="962"/>
      <c r="Z116" s="963"/>
      <c r="AA116" s="955" t="s">
        <v>122</v>
      </c>
      <c r="AB116" s="956"/>
      <c r="AC116" s="956"/>
      <c r="AD116" s="956"/>
      <c r="AE116" s="957"/>
      <c r="AF116" s="958" t="s">
        <v>122</v>
      </c>
      <c r="AG116" s="956"/>
      <c r="AH116" s="956"/>
      <c r="AI116" s="956"/>
      <c r="AJ116" s="957"/>
      <c r="AK116" s="958" t="s">
        <v>122</v>
      </c>
      <c r="AL116" s="956"/>
      <c r="AM116" s="956"/>
      <c r="AN116" s="956"/>
      <c r="AO116" s="957"/>
      <c r="AP116" s="959" t="s">
        <v>122</v>
      </c>
      <c r="AQ116" s="960"/>
      <c r="AR116" s="960"/>
      <c r="AS116" s="960"/>
      <c r="AT116" s="961"/>
      <c r="AU116" s="905"/>
      <c r="AV116" s="906"/>
      <c r="AW116" s="906"/>
      <c r="AX116" s="906"/>
      <c r="AY116" s="906"/>
      <c r="AZ116" s="964" t="s">
        <v>438</v>
      </c>
      <c r="BA116" s="965"/>
      <c r="BB116" s="965"/>
      <c r="BC116" s="965"/>
      <c r="BD116" s="965"/>
      <c r="BE116" s="965"/>
      <c r="BF116" s="965"/>
      <c r="BG116" s="965"/>
      <c r="BH116" s="965"/>
      <c r="BI116" s="965"/>
      <c r="BJ116" s="965"/>
      <c r="BK116" s="965"/>
      <c r="BL116" s="965"/>
      <c r="BM116" s="965"/>
      <c r="BN116" s="965"/>
      <c r="BO116" s="965"/>
      <c r="BP116" s="966"/>
      <c r="BQ116" s="922" t="s">
        <v>122</v>
      </c>
      <c r="BR116" s="923"/>
      <c r="BS116" s="923"/>
      <c r="BT116" s="923"/>
      <c r="BU116" s="923"/>
      <c r="BV116" s="923" t="s">
        <v>122</v>
      </c>
      <c r="BW116" s="923"/>
      <c r="BX116" s="923"/>
      <c r="BY116" s="923"/>
      <c r="BZ116" s="923"/>
      <c r="CA116" s="923" t="s">
        <v>122</v>
      </c>
      <c r="CB116" s="923"/>
      <c r="CC116" s="923"/>
      <c r="CD116" s="923"/>
      <c r="CE116" s="923"/>
      <c r="CF116" s="917" t="s">
        <v>122</v>
      </c>
      <c r="CG116" s="918"/>
      <c r="CH116" s="918"/>
      <c r="CI116" s="918"/>
      <c r="CJ116" s="918"/>
      <c r="CK116" s="945"/>
      <c r="CL116" s="946"/>
      <c r="CM116" s="919" t="s">
        <v>439</v>
      </c>
      <c r="CN116" s="920"/>
      <c r="CO116" s="920"/>
      <c r="CP116" s="920"/>
      <c r="CQ116" s="920"/>
      <c r="CR116" s="920"/>
      <c r="CS116" s="920"/>
      <c r="CT116" s="920"/>
      <c r="CU116" s="920"/>
      <c r="CV116" s="920"/>
      <c r="CW116" s="920"/>
      <c r="CX116" s="920"/>
      <c r="CY116" s="920"/>
      <c r="CZ116" s="920"/>
      <c r="DA116" s="920"/>
      <c r="DB116" s="920"/>
      <c r="DC116" s="920"/>
      <c r="DD116" s="920"/>
      <c r="DE116" s="920"/>
      <c r="DF116" s="921"/>
      <c r="DG116" s="955" t="s">
        <v>122</v>
      </c>
      <c r="DH116" s="956"/>
      <c r="DI116" s="956"/>
      <c r="DJ116" s="956"/>
      <c r="DK116" s="957"/>
      <c r="DL116" s="958" t="s">
        <v>122</v>
      </c>
      <c r="DM116" s="956"/>
      <c r="DN116" s="956"/>
      <c r="DO116" s="956"/>
      <c r="DP116" s="957"/>
      <c r="DQ116" s="958" t="s">
        <v>122</v>
      </c>
      <c r="DR116" s="956"/>
      <c r="DS116" s="956"/>
      <c r="DT116" s="956"/>
      <c r="DU116" s="957"/>
      <c r="DV116" s="959" t="s">
        <v>122</v>
      </c>
      <c r="DW116" s="960"/>
      <c r="DX116" s="960"/>
      <c r="DY116" s="960"/>
      <c r="DZ116" s="961"/>
    </row>
    <row r="117" spans="1:130" s="230" customFormat="1" ht="26.25" customHeight="1" x14ac:dyDescent="0.2">
      <c r="A117" s="909" t="s">
        <v>177</v>
      </c>
      <c r="B117" s="890"/>
      <c r="C117" s="890"/>
      <c r="D117" s="890"/>
      <c r="E117" s="890"/>
      <c r="F117" s="890"/>
      <c r="G117" s="890"/>
      <c r="H117" s="890"/>
      <c r="I117" s="890"/>
      <c r="J117" s="890"/>
      <c r="K117" s="890"/>
      <c r="L117" s="890"/>
      <c r="M117" s="890"/>
      <c r="N117" s="890"/>
      <c r="O117" s="890"/>
      <c r="P117" s="890"/>
      <c r="Q117" s="890"/>
      <c r="R117" s="890"/>
      <c r="S117" s="890"/>
      <c r="T117" s="890"/>
      <c r="U117" s="890"/>
      <c r="V117" s="890"/>
      <c r="W117" s="890"/>
      <c r="X117" s="890"/>
      <c r="Y117" s="974" t="s">
        <v>440</v>
      </c>
      <c r="Z117" s="891"/>
      <c r="AA117" s="975">
        <v>1623029</v>
      </c>
      <c r="AB117" s="976"/>
      <c r="AC117" s="976"/>
      <c r="AD117" s="976"/>
      <c r="AE117" s="977"/>
      <c r="AF117" s="978">
        <v>1766195</v>
      </c>
      <c r="AG117" s="976"/>
      <c r="AH117" s="976"/>
      <c r="AI117" s="976"/>
      <c r="AJ117" s="977"/>
      <c r="AK117" s="978">
        <v>1125674</v>
      </c>
      <c r="AL117" s="976"/>
      <c r="AM117" s="976"/>
      <c r="AN117" s="976"/>
      <c r="AO117" s="977"/>
      <c r="AP117" s="979"/>
      <c r="AQ117" s="980"/>
      <c r="AR117" s="980"/>
      <c r="AS117" s="980"/>
      <c r="AT117" s="981"/>
      <c r="AU117" s="905"/>
      <c r="AV117" s="906"/>
      <c r="AW117" s="906"/>
      <c r="AX117" s="906"/>
      <c r="AY117" s="906"/>
      <c r="AZ117" s="971" t="s">
        <v>441</v>
      </c>
      <c r="BA117" s="972"/>
      <c r="BB117" s="972"/>
      <c r="BC117" s="972"/>
      <c r="BD117" s="972"/>
      <c r="BE117" s="972"/>
      <c r="BF117" s="972"/>
      <c r="BG117" s="972"/>
      <c r="BH117" s="972"/>
      <c r="BI117" s="972"/>
      <c r="BJ117" s="972"/>
      <c r="BK117" s="972"/>
      <c r="BL117" s="972"/>
      <c r="BM117" s="972"/>
      <c r="BN117" s="972"/>
      <c r="BO117" s="972"/>
      <c r="BP117" s="973"/>
      <c r="BQ117" s="922" t="s">
        <v>122</v>
      </c>
      <c r="BR117" s="923"/>
      <c r="BS117" s="923"/>
      <c r="BT117" s="923"/>
      <c r="BU117" s="923"/>
      <c r="BV117" s="923" t="s">
        <v>122</v>
      </c>
      <c r="BW117" s="923"/>
      <c r="BX117" s="923"/>
      <c r="BY117" s="923"/>
      <c r="BZ117" s="923"/>
      <c r="CA117" s="923" t="s">
        <v>122</v>
      </c>
      <c r="CB117" s="923"/>
      <c r="CC117" s="923"/>
      <c r="CD117" s="923"/>
      <c r="CE117" s="923"/>
      <c r="CF117" s="917" t="s">
        <v>122</v>
      </c>
      <c r="CG117" s="918"/>
      <c r="CH117" s="918"/>
      <c r="CI117" s="918"/>
      <c r="CJ117" s="918"/>
      <c r="CK117" s="945"/>
      <c r="CL117" s="946"/>
      <c r="CM117" s="919" t="s">
        <v>442</v>
      </c>
      <c r="CN117" s="920"/>
      <c r="CO117" s="920"/>
      <c r="CP117" s="920"/>
      <c r="CQ117" s="920"/>
      <c r="CR117" s="920"/>
      <c r="CS117" s="920"/>
      <c r="CT117" s="920"/>
      <c r="CU117" s="920"/>
      <c r="CV117" s="920"/>
      <c r="CW117" s="920"/>
      <c r="CX117" s="920"/>
      <c r="CY117" s="920"/>
      <c r="CZ117" s="920"/>
      <c r="DA117" s="920"/>
      <c r="DB117" s="920"/>
      <c r="DC117" s="920"/>
      <c r="DD117" s="920"/>
      <c r="DE117" s="920"/>
      <c r="DF117" s="921"/>
      <c r="DG117" s="955" t="s">
        <v>122</v>
      </c>
      <c r="DH117" s="956"/>
      <c r="DI117" s="956"/>
      <c r="DJ117" s="956"/>
      <c r="DK117" s="957"/>
      <c r="DL117" s="958" t="s">
        <v>122</v>
      </c>
      <c r="DM117" s="956"/>
      <c r="DN117" s="956"/>
      <c r="DO117" s="956"/>
      <c r="DP117" s="957"/>
      <c r="DQ117" s="958" t="s">
        <v>122</v>
      </c>
      <c r="DR117" s="956"/>
      <c r="DS117" s="956"/>
      <c r="DT117" s="956"/>
      <c r="DU117" s="957"/>
      <c r="DV117" s="959" t="s">
        <v>122</v>
      </c>
      <c r="DW117" s="960"/>
      <c r="DX117" s="960"/>
      <c r="DY117" s="960"/>
      <c r="DZ117" s="961"/>
    </row>
    <row r="118" spans="1:130" s="230" customFormat="1" ht="26.25" customHeight="1" x14ac:dyDescent="0.2">
      <c r="A118" s="909" t="s">
        <v>416</v>
      </c>
      <c r="B118" s="890"/>
      <c r="C118" s="890"/>
      <c r="D118" s="890"/>
      <c r="E118" s="890"/>
      <c r="F118" s="890"/>
      <c r="G118" s="890"/>
      <c r="H118" s="890"/>
      <c r="I118" s="890"/>
      <c r="J118" s="890"/>
      <c r="K118" s="890"/>
      <c r="L118" s="890"/>
      <c r="M118" s="890"/>
      <c r="N118" s="890"/>
      <c r="O118" s="890"/>
      <c r="P118" s="890"/>
      <c r="Q118" s="890"/>
      <c r="R118" s="890"/>
      <c r="S118" s="890"/>
      <c r="T118" s="890"/>
      <c r="U118" s="890"/>
      <c r="V118" s="890"/>
      <c r="W118" s="890"/>
      <c r="X118" s="890"/>
      <c r="Y118" s="890"/>
      <c r="Z118" s="891"/>
      <c r="AA118" s="889" t="s">
        <v>413</v>
      </c>
      <c r="AB118" s="890"/>
      <c r="AC118" s="890"/>
      <c r="AD118" s="890"/>
      <c r="AE118" s="891"/>
      <c r="AF118" s="889" t="s">
        <v>414</v>
      </c>
      <c r="AG118" s="890"/>
      <c r="AH118" s="890"/>
      <c r="AI118" s="890"/>
      <c r="AJ118" s="891"/>
      <c r="AK118" s="889" t="s">
        <v>294</v>
      </c>
      <c r="AL118" s="890"/>
      <c r="AM118" s="890"/>
      <c r="AN118" s="890"/>
      <c r="AO118" s="891"/>
      <c r="AP118" s="967" t="s">
        <v>415</v>
      </c>
      <c r="AQ118" s="968"/>
      <c r="AR118" s="968"/>
      <c r="AS118" s="968"/>
      <c r="AT118" s="969"/>
      <c r="AU118" s="905"/>
      <c r="AV118" s="906"/>
      <c r="AW118" s="906"/>
      <c r="AX118" s="906"/>
      <c r="AY118" s="906"/>
      <c r="AZ118" s="970" t="s">
        <v>443</v>
      </c>
      <c r="BA118" s="962"/>
      <c r="BB118" s="962"/>
      <c r="BC118" s="962"/>
      <c r="BD118" s="962"/>
      <c r="BE118" s="962"/>
      <c r="BF118" s="962"/>
      <c r="BG118" s="962"/>
      <c r="BH118" s="962"/>
      <c r="BI118" s="962"/>
      <c r="BJ118" s="962"/>
      <c r="BK118" s="962"/>
      <c r="BL118" s="962"/>
      <c r="BM118" s="962"/>
      <c r="BN118" s="962"/>
      <c r="BO118" s="962"/>
      <c r="BP118" s="963"/>
      <c r="BQ118" s="996" t="s">
        <v>122</v>
      </c>
      <c r="BR118" s="997"/>
      <c r="BS118" s="997"/>
      <c r="BT118" s="997"/>
      <c r="BU118" s="997"/>
      <c r="BV118" s="997" t="s">
        <v>122</v>
      </c>
      <c r="BW118" s="997"/>
      <c r="BX118" s="997"/>
      <c r="BY118" s="997"/>
      <c r="BZ118" s="997"/>
      <c r="CA118" s="997" t="s">
        <v>122</v>
      </c>
      <c r="CB118" s="997"/>
      <c r="CC118" s="997"/>
      <c r="CD118" s="997"/>
      <c r="CE118" s="997"/>
      <c r="CF118" s="917" t="s">
        <v>122</v>
      </c>
      <c r="CG118" s="918"/>
      <c r="CH118" s="918"/>
      <c r="CI118" s="918"/>
      <c r="CJ118" s="918"/>
      <c r="CK118" s="945"/>
      <c r="CL118" s="946"/>
      <c r="CM118" s="919" t="s">
        <v>444</v>
      </c>
      <c r="CN118" s="920"/>
      <c r="CO118" s="920"/>
      <c r="CP118" s="920"/>
      <c r="CQ118" s="920"/>
      <c r="CR118" s="920"/>
      <c r="CS118" s="920"/>
      <c r="CT118" s="920"/>
      <c r="CU118" s="920"/>
      <c r="CV118" s="920"/>
      <c r="CW118" s="920"/>
      <c r="CX118" s="920"/>
      <c r="CY118" s="920"/>
      <c r="CZ118" s="920"/>
      <c r="DA118" s="920"/>
      <c r="DB118" s="920"/>
      <c r="DC118" s="920"/>
      <c r="DD118" s="920"/>
      <c r="DE118" s="920"/>
      <c r="DF118" s="921"/>
      <c r="DG118" s="955" t="s">
        <v>122</v>
      </c>
      <c r="DH118" s="956"/>
      <c r="DI118" s="956"/>
      <c r="DJ118" s="956"/>
      <c r="DK118" s="957"/>
      <c r="DL118" s="958" t="s">
        <v>122</v>
      </c>
      <c r="DM118" s="956"/>
      <c r="DN118" s="956"/>
      <c r="DO118" s="956"/>
      <c r="DP118" s="957"/>
      <c r="DQ118" s="958" t="s">
        <v>122</v>
      </c>
      <c r="DR118" s="956"/>
      <c r="DS118" s="956"/>
      <c r="DT118" s="956"/>
      <c r="DU118" s="957"/>
      <c r="DV118" s="959" t="s">
        <v>122</v>
      </c>
      <c r="DW118" s="960"/>
      <c r="DX118" s="960"/>
      <c r="DY118" s="960"/>
      <c r="DZ118" s="961"/>
    </row>
    <row r="119" spans="1:130" s="230" customFormat="1" ht="26.25" customHeight="1" x14ac:dyDescent="0.2">
      <c r="A119" s="1053" t="s">
        <v>419</v>
      </c>
      <c r="B119" s="944"/>
      <c r="C119" s="926" t="s">
        <v>420</v>
      </c>
      <c r="D119" s="894"/>
      <c r="E119" s="894"/>
      <c r="F119" s="894"/>
      <c r="G119" s="894"/>
      <c r="H119" s="894"/>
      <c r="I119" s="894"/>
      <c r="J119" s="894"/>
      <c r="K119" s="894"/>
      <c r="L119" s="894"/>
      <c r="M119" s="894"/>
      <c r="N119" s="894"/>
      <c r="O119" s="894"/>
      <c r="P119" s="894"/>
      <c r="Q119" s="894"/>
      <c r="R119" s="894"/>
      <c r="S119" s="894"/>
      <c r="T119" s="894"/>
      <c r="U119" s="894"/>
      <c r="V119" s="894"/>
      <c r="W119" s="894"/>
      <c r="X119" s="894"/>
      <c r="Y119" s="894"/>
      <c r="Z119" s="895"/>
      <c r="AA119" s="896" t="s">
        <v>122</v>
      </c>
      <c r="AB119" s="897"/>
      <c r="AC119" s="897"/>
      <c r="AD119" s="897"/>
      <c r="AE119" s="898"/>
      <c r="AF119" s="899" t="s">
        <v>122</v>
      </c>
      <c r="AG119" s="897"/>
      <c r="AH119" s="897"/>
      <c r="AI119" s="897"/>
      <c r="AJ119" s="898"/>
      <c r="AK119" s="899" t="s">
        <v>122</v>
      </c>
      <c r="AL119" s="897"/>
      <c r="AM119" s="897"/>
      <c r="AN119" s="897"/>
      <c r="AO119" s="898"/>
      <c r="AP119" s="900" t="s">
        <v>122</v>
      </c>
      <c r="AQ119" s="901"/>
      <c r="AR119" s="901"/>
      <c r="AS119" s="901"/>
      <c r="AT119" s="902"/>
      <c r="AU119" s="907"/>
      <c r="AV119" s="908"/>
      <c r="AW119" s="908"/>
      <c r="AX119" s="908"/>
      <c r="AY119" s="908"/>
      <c r="AZ119" s="251" t="s">
        <v>177</v>
      </c>
      <c r="BA119" s="251"/>
      <c r="BB119" s="251"/>
      <c r="BC119" s="251"/>
      <c r="BD119" s="251"/>
      <c r="BE119" s="251"/>
      <c r="BF119" s="251"/>
      <c r="BG119" s="251"/>
      <c r="BH119" s="251"/>
      <c r="BI119" s="251"/>
      <c r="BJ119" s="251"/>
      <c r="BK119" s="251"/>
      <c r="BL119" s="251"/>
      <c r="BM119" s="251"/>
      <c r="BN119" s="251"/>
      <c r="BO119" s="974" t="s">
        <v>445</v>
      </c>
      <c r="BP119" s="1002"/>
      <c r="BQ119" s="996">
        <v>10230313</v>
      </c>
      <c r="BR119" s="997"/>
      <c r="BS119" s="997"/>
      <c r="BT119" s="997"/>
      <c r="BU119" s="997"/>
      <c r="BV119" s="997">
        <v>6592986</v>
      </c>
      <c r="BW119" s="997"/>
      <c r="BX119" s="997"/>
      <c r="BY119" s="997"/>
      <c r="BZ119" s="997"/>
      <c r="CA119" s="997">
        <v>6484547</v>
      </c>
      <c r="CB119" s="997"/>
      <c r="CC119" s="997"/>
      <c r="CD119" s="997"/>
      <c r="CE119" s="997"/>
      <c r="CF119" s="998"/>
      <c r="CG119" s="999"/>
      <c r="CH119" s="999"/>
      <c r="CI119" s="999"/>
      <c r="CJ119" s="1000"/>
      <c r="CK119" s="947"/>
      <c r="CL119" s="948"/>
      <c r="CM119" s="970" t="s">
        <v>446</v>
      </c>
      <c r="CN119" s="962"/>
      <c r="CO119" s="962"/>
      <c r="CP119" s="962"/>
      <c r="CQ119" s="962"/>
      <c r="CR119" s="962"/>
      <c r="CS119" s="962"/>
      <c r="CT119" s="962"/>
      <c r="CU119" s="962"/>
      <c r="CV119" s="962"/>
      <c r="CW119" s="962"/>
      <c r="CX119" s="962"/>
      <c r="CY119" s="962"/>
      <c r="CZ119" s="962"/>
      <c r="DA119" s="962"/>
      <c r="DB119" s="962"/>
      <c r="DC119" s="962"/>
      <c r="DD119" s="962"/>
      <c r="DE119" s="962"/>
      <c r="DF119" s="963"/>
      <c r="DG119" s="1001" t="s">
        <v>122</v>
      </c>
      <c r="DH119" s="983"/>
      <c r="DI119" s="983"/>
      <c r="DJ119" s="983"/>
      <c r="DK119" s="984"/>
      <c r="DL119" s="982" t="s">
        <v>122</v>
      </c>
      <c r="DM119" s="983"/>
      <c r="DN119" s="983"/>
      <c r="DO119" s="983"/>
      <c r="DP119" s="984"/>
      <c r="DQ119" s="982" t="s">
        <v>122</v>
      </c>
      <c r="DR119" s="983"/>
      <c r="DS119" s="983"/>
      <c r="DT119" s="983"/>
      <c r="DU119" s="984"/>
      <c r="DV119" s="985" t="s">
        <v>122</v>
      </c>
      <c r="DW119" s="986"/>
      <c r="DX119" s="986"/>
      <c r="DY119" s="986"/>
      <c r="DZ119" s="987"/>
    </row>
    <row r="120" spans="1:130" s="230" customFormat="1" ht="26.25" customHeight="1" x14ac:dyDescent="0.2">
      <c r="A120" s="1054"/>
      <c r="B120" s="946"/>
      <c r="C120" s="919" t="s">
        <v>423</v>
      </c>
      <c r="D120" s="920"/>
      <c r="E120" s="920"/>
      <c r="F120" s="920"/>
      <c r="G120" s="920"/>
      <c r="H120" s="920"/>
      <c r="I120" s="920"/>
      <c r="J120" s="920"/>
      <c r="K120" s="920"/>
      <c r="L120" s="920"/>
      <c r="M120" s="920"/>
      <c r="N120" s="920"/>
      <c r="O120" s="920"/>
      <c r="P120" s="920"/>
      <c r="Q120" s="920"/>
      <c r="R120" s="920"/>
      <c r="S120" s="920"/>
      <c r="T120" s="920"/>
      <c r="U120" s="920"/>
      <c r="V120" s="920"/>
      <c r="W120" s="920"/>
      <c r="X120" s="920"/>
      <c r="Y120" s="920"/>
      <c r="Z120" s="921"/>
      <c r="AA120" s="955" t="s">
        <v>122</v>
      </c>
      <c r="AB120" s="956"/>
      <c r="AC120" s="956"/>
      <c r="AD120" s="956"/>
      <c r="AE120" s="957"/>
      <c r="AF120" s="958" t="s">
        <v>122</v>
      </c>
      <c r="AG120" s="956"/>
      <c r="AH120" s="956"/>
      <c r="AI120" s="956"/>
      <c r="AJ120" s="957"/>
      <c r="AK120" s="958" t="s">
        <v>122</v>
      </c>
      <c r="AL120" s="956"/>
      <c r="AM120" s="956"/>
      <c r="AN120" s="956"/>
      <c r="AO120" s="957"/>
      <c r="AP120" s="959" t="s">
        <v>122</v>
      </c>
      <c r="AQ120" s="960"/>
      <c r="AR120" s="960"/>
      <c r="AS120" s="960"/>
      <c r="AT120" s="961"/>
      <c r="AU120" s="988" t="s">
        <v>447</v>
      </c>
      <c r="AV120" s="989"/>
      <c r="AW120" s="989"/>
      <c r="AX120" s="989"/>
      <c r="AY120" s="990"/>
      <c r="AZ120" s="926" t="s">
        <v>448</v>
      </c>
      <c r="BA120" s="894"/>
      <c r="BB120" s="894"/>
      <c r="BC120" s="894"/>
      <c r="BD120" s="894"/>
      <c r="BE120" s="894"/>
      <c r="BF120" s="894"/>
      <c r="BG120" s="894"/>
      <c r="BH120" s="894"/>
      <c r="BI120" s="894"/>
      <c r="BJ120" s="894"/>
      <c r="BK120" s="894"/>
      <c r="BL120" s="894"/>
      <c r="BM120" s="894"/>
      <c r="BN120" s="894"/>
      <c r="BO120" s="894"/>
      <c r="BP120" s="895"/>
      <c r="BQ120" s="927">
        <v>5462608</v>
      </c>
      <c r="BR120" s="928"/>
      <c r="BS120" s="928"/>
      <c r="BT120" s="928"/>
      <c r="BU120" s="928"/>
      <c r="BV120" s="928">
        <v>5991656</v>
      </c>
      <c r="BW120" s="928"/>
      <c r="BX120" s="928"/>
      <c r="BY120" s="928"/>
      <c r="BZ120" s="928"/>
      <c r="CA120" s="928">
        <v>5625116</v>
      </c>
      <c r="CB120" s="928"/>
      <c r="CC120" s="928"/>
      <c r="CD120" s="928"/>
      <c r="CE120" s="928"/>
      <c r="CF120" s="941">
        <v>132.6</v>
      </c>
      <c r="CG120" s="942"/>
      <c r="CH120" s="942"/>
      <c r="CI120" s="942"/>
      <c r="CJ120" s="942"/>
      <c r="CK120" s="1003" t="s">
        <v>449</v>
      </c>
      <c r="CL120" s="1004"/>
      <c r="CM120" s="1004"/>
      <c r="CN120" s="1004"/>
      <c r="CO120" s="1005"/>
      <c r="CP120" s="1011" t="s">
        <v>393</v>
      </c>
      <c r="CQ120" s="1012"/>
      <c r="CR120" s="1012"/>
      <c r="CS120" s="1012"/>
      <c r="CT120" s="1012"/>
      <c r="CU120" s="1012"/>
      <c r="CV120" s="1012"/>
      <c r="CW120" s="1012"/>
      <c r="CX120" s="1012"/>
      <c r="CY120" s="1012"/>
      <c r="CZ120" s="1012"/>
      <c r="DA120" s="1012"/>
      <c r="DB120" s="1012"/>
      <c r="DC120" s="1012"/>
      <c r="DD120" s="1012"/>
      <c r="DE120" s="1012"/>
      <c r="DF120" s="1013"/>
      <c r="DG120" s="927">
        <v>632167</v>
      </c>
      <c r="DH120" s="928"/>
      <c r="DI120" s="928"/>
      <c r="DJ120" s="928"/>
      <c r="DK120" s="928"/>
      <c r="DL120" s="928">
        <v>614352</v>
      </c>
      <c r="DM120" s="928"/>
      <c r="DN120" s="928"/>
      <c r="DO120" s="928"/>
      <c r="DP120" s="928"/>
      <c r="DQ120" s="928">
        <v>551416</v>
      </c>
      <c r="DR120" s="928"/>
      <c r="DS120" s="928"/>
      <c r="DT120" s="928"/>
      <c r="DU120" s="928"/>
      <c r="DV120" s="929">
        <v>13</v>
      </c>
      <c r="DW120" s="929"/>
      <c r="DX120" s="929"/>
      <c r="DY120" s="929"/>
      <c r="DZ120" s="930"/>
    </row>
    <row r="121" spans="1:130" s="230" customFormat="1" ht="26.25" customHeight="1" x14ac:dyDescent="0.2">
      <c r="A121" s="1054"/>
      <c r="B121" s="946"/>
      <c r="C121" s="971" t="s">
        <v>450</v>
      </c>
      <c r="D121" s="972"/>
      <c r="E121" s="972"/>
      <c r="F121" s="972"/>
      <c r="G121" s="972"/>
      <c r="H121" s="972"/>
      <c r="I121" s="972"/>
      <c r="J121" s="972"/>
      <c r="K121" s="972"/>
      <c r="L121" s="972"/>
      <c r="M121" s="972"/>
      <c r="N121" s="972"/>
      <c r="O121" s="972"/>
      <c r="P121" s="972"/>
      <c r="Q121" s="972"/>
      <c r="R121" s="972"/>
      <c r="S121" s="972"/>
      <c r="T121" s="972"/>
      <c r="U121" s="972"/>
      <c r="V121" s="972"/>
      <c r="W121" s="972"/>
      <c r="X121" s="972"/>
      <c r="Y121" s="972"/>
      <c r="Z121" s="973"/>
      <c r="AA121" s="955" t="s">
        <v>122</v>
      </c>
      <c r="AB121" s="956"/>
      <c r="AC121" s="956"/>
      <c r="AD121" s="956"/>
      <c r="AE121" s="957"/>
      <c r="AF121" s="958" t="s">
        <v>122</v>
      </c>
      <c r="AG121" s="956"/>
      <c r="AH121" s="956"/>
      <c r="AI121" s="956"/>
      <c r="AJ121" s="957"/>
      <c r="AK121" s="958" t="s">
        <v>122</v>
      </c>
      <c r="AL121" s="956"/>
      <c r="AM121" s="956"/>
      <c r="AN121" s="956"/>
      <c r="AO121" s="957"/>
      <c r="AP121" s="959" t="s">
        <v>122</v>
      </c>
      <c r="AQ121" s="960"/>
      <c r="AR121" s="960"/>
      <c r="AS121" s="960"/>
      <c r="AT121" s="961"/>
      <c r="AU121" s="991"/>
      <c r="AV121" s="992"/>
      <c r="AW121" s="992"/>
      <c r="AX121" s="992"/>
      <c r="AY121" s="993"/>
      <c r="AZ121" s="919" t="s">
        <v>451</v>
      </c>
      <c r="BA121" s="920"/>
      <c r="BB121" s="920"/>
      <c r="BC121" s="920"/>
      <c r="BD121" s="920"/>
      <c r="BE121" s="920"/>
      <c r="BF121" s="920"/>
      <c r="BG121" s="920"/>
      <c r="BH121" s="920"/>
      <c r="BI121" s="920"/>
      <c r="BJ121" s="920"/>
      <c r="BK121" s="920"/>
      <c r="BL121" s="920"/>
      <c r="BM121" s="920"/>
      <c r="BN121" s="920"/>
      <c r="BO121" s="920"/>
      <c r="BP121" s="921"/>
      <c r="BQ121" s="922" t="s">
        <v>122</v>
      </c>
      <c r="BR121" s="923"/>
      <c r="BS121" s="923"/>
      <c r="BT121" s="923"/>
      <c r="BU121" s="923"/>
      <c r="BV121" s="923" t="s">
        <v>122</v>
      </c>
      <c r="BW121" s="923"/>
      <c r="BX121" s="923"/>
      <c r="BY121" s="923"/>
      <c r="BZ121" s="923"/>
      <c r="CA121" s="923" t="s">
        <v>122</v>
      </c>
      <c r="CB121" s="923"/>
      <c r="CC121" s="923"/>
      <c r="CD121" s="923"/>
      <c r="CE121" s="923"/>
      <c r="CF121" s="917" t="s">
        <v>122</v>
      </c>
      <c r="CG121" s="918"/>
      <c r="CH121" s="918"/>
      <c r="CI121" s="918"/>
      <c r="CJ121" s="918"/>
      <c r="CK121" s="1006"/>
      <c r="CL121" s="1007"/>
      <c r="CM121" s="1007"/>
      <c r="CN121" s="1007"/>
      <c r="CO121" s="1008"/>
      <c r="CP121" s="1016" t="s">
        <v>396</v>
      </c>
      <c r="CQ121" s="1017"/>
      <c r="CR121" s="1017"/>
      <c r="CS121" s="1017"/>
      <c r="CT121" s="1017"/>
      <c r="CU121" s="1017"/>
      <c r="CV121" s="1017"/>
      <c r="CW121" s="1017"/>
      <c r="CX121" s="1017"/>
      <c r="CY121" s="1017"/>
      <c r="CZ121" s="1017"/>
      <c r="DA121" s="1017"/>
      <c r="DB121" s="1017"/>
      <c r="DC121" s="1017"/>
      <c r="DD121" s="1017"/>
      <c r="DE121" s="1017"/>
      <c r="DF121" s="1018"/>
      <c r="DG121" s="922">
        <v>276617</v>
      </c>
      <c r="DH121" s="923"/>
      <c r="DI121" s="923"/>
      <c r="DJ121" s="923"/>
      <c r="DK121" s="923"/>
      <c r="DL121" s="923">
        <v>28766</v>
      </c>
      <c r="DM121" s="923"/>
      <c r="DN121" s="923"/>
      <c r="DO121" s="923"/>
      <c r="DP121" s="923"/>
      <c r="DQ121" s="923">
        <v>16468</v>
      </c>
      <c r="DR121" s="923"/>
      <c r="DS121" s="923"/>
      <c r="DT121" s="923"/>
      <c r="DU121" s="923"/>
      <c r="DV121" s="924">
        <v>0.4</v>
      </c>
      <c r="DW121" s="924"/>
      <c r="DX121" s="924"/>
      <c r="DY121" s="924"/>
      <c r="DZ121" s="925"/>
    </row>
    <row r="122" spans="1:130" s="230" customFormat="1" ht="26.25" customHeight="1" x14ac:dyDescent="0.2">
      <c r="A122" s="1054"/>
      <c r="B122" s="946"/>
      <c r="C122" s="919" t="s">
        <v>433</v>
      </c>
      <c r="D122" s="920"/>
      <c r="E122" s="920"/>
      <c r="F122" s="920"/>
      <c r="G122" s="920"/>
      <c r="H122" s="920"/>
      <c r="I122" s="920"/>
      <c r="J122" s="920"/>
      <c r="K122" s="920"/>
      <c r="L122" s="920"/>
      <c r="M122" s="920"/>
      <c r="N122" s="920"/>
      <c r="O122" s="920"/>
      <c r="P122" s="920"/>
      <c r="Q122" s="920"/>
      <c r="R122" s="920"/>
      <c r="S122" s="920"/>
      <c r="T122" s="920"/>
      <c r="U122" s="920"/>
      <c r="V122" s="920"/>
      <c r="W122" s="920"/>
      <c r="X122" s="920"/>
      <c r="Y122" s="920"/>
      <c r="Z122" s="921"/>
      <c r="AA122" s="955" t="s">
        <v>122</v>
      </c>
      <c r="AB122" s="956"/>
      <c r="AC122" s="956"/>
      <c r="AD122" s="956"/>
      <c r="AE122" s="957"/>
      <c r="AF122" s="958" t="s">
        <v>122</v>
      </c>
      <c r="AG122" s="956"/>
      <c r="AH122" s="956"/>
      <c r="AI122" s="956"/>
      <c r="AJ122" s="957"/>
      <c r="AK122" s="958" t="s">
        <v>122</v>
      </c>
      <c r="AL122" s="956"/>
      <c r="AM122" s="956"/>
      <c r="AN122" s="956"/>
      <c r="AO122" s="957"/>
      <c r="AP122" s="959" t="s">
        <v>122</v>
      </c>
      <c r="AQ122" s="960"/>
      <c r="AR122" s="960"/>
      <c r="AS122" s="960"/>
      <c r="AT122" s="961"/>
      <c r="AU122" s="991"/>
      <c r="AV122" s="992"/>
      <c r="AW122" s="992"/>
      <c r="AX122" s="992"/>
      <c r="AY122" s="993"/>
      <c r="AZ122" s="970" t="s">
        <v>452</v>
      </c>
      <c r="BA122" s="962"/>
      <c r="BB122" s="962"/>
      <c r="BC122" s="962"/>
      <c r="BD122" s="962"/>
      <c r="BE122" s="962"/>
      <c r="BF122" s="962"/>
      <c r="BG122" s="962"/>
      <c r="BH122" s="962"/>
      <c r="BI122" s="962"/>
      <c r="BJ122" s="962"/>
      <c r="BK122" s="962"/>
      <c r="BL122" s="962"/>
      <c r="BM122" s="962"/>
      <c r="BN122" s="962"/>
      <c r="BO122" s="962"/>
      <c r="BP122" s="963"/>
      <c r="BQ122" s="996">
        <v>8309691</v>
      </c>
      <c r="BR122" s="997"/>
      <c r="BS122" s="997"/>
      <c r="BT122" s="997"/>
      <c r="BU122" s="997"/>
      <c r="BV122" s="997">
        <v>7995253</v>
      </c>
      <c r="BW122" s="997"/>
      <c r="BX122" s="997"/>
      <c r="BY122" s="997"/>
      <c r="BZ122" s="997"/>
      <c r="CA122" s="997">
        <v>7877911</v>
      </c>
      <c r="CB122" s="997"/>
      <c r="CC122" s="997"/>
      <c r="CD122" s="997"/>
      <c r="CE122" s="997"/>
      <c r="CF122" s="1014">
        <v>185.7</v>
      </c>
      <c r="CG122" s="1015"/>
      <c r="CH122" s="1015"/>
      <c r="CI122" s="1015"/>
      <c r="CJ122" s="1015"/>
      <c r="CK122" s="1006"/>
      <c r="CL122" s="1007"/>
      <c r="CM122" s="1007"/>
      <c r="CN122" s="1007"/>
      <c r="CO122" s="1008"/>
      <c r="CP122" s="1016" t="s">
        <v>395</v>
      </c>
      <c r="CQ122" s="1017"/>
      <c r="CR122" s="1017"/>
      <c r="CS122" s="1017"/>
      <c r="CT122" s="1017"/>
      <c r="CU122" s="1017"/>
      <c r="CV122" s="1017"/>
      <c r="CW122" s="1017"/>
      <c r="CX122" s="1017"/>
      <c r="CY122" s="1017"/>
      <c r="CZ122" s="1017"/>
      <c r="DA122" s="1017"/>
      <c r="DB122" s="1017"/>
      <c r="DC122" s="1017"/>
      <c r="DD122" s="1017"/>
      <c r="DE122" s="1017"/>
      <c r="DF122" s="1018"/>
      <c r="DG122" s="922">
        <v>337</v>
      </c>
      <c r="DH122" s="923"/>
      <c r="DI122" s="923"/>
      <c r="DJ122" s="923"/>
      <c r="DK122" s="923"/>
      <c r="DL122" s="923">
        <v>1641</v>
      </c>
      <c r="DM122" s="923"/>
      <c r="DN122" s="923"/>
      <c r="DO122" s="923"/>
      <c r="DP122" s="923"/>
      <c r="DQ122" s="923">
        <v>1617</v>
      </c>
      <c r="DR122" s="923"/>
      <c r="DS122" s="923"/>
      <c r="DT122" s="923"/>
      <c r="DU122" s="923"/>
      <c r="DV122" s="924">
        <v>0</v>
      </c>
      <c r="DW122" s="924"/>
      <c r="DX122" s="924"/>
      <c r="DY122" s="924"/>
      <c r="DZ122" s="925"/>
    </row>
    <row r="123" spans="1:130" s="230" customFormat="1" ht="26.25" customHeight="1" x14ac:dyDescent="0.2">
      <c r="A123" s="1054"/>
      <c r="B123" s="946"/>
      <c r="C123" s="919" t="s">
        <v>439</v>
      </c>
      <c r="D123" s="920"/>
      <c r="E123" s="920"/>
      <c r="F123" s="920"/>
      <c r="G123" s="920"/>
      <c r="H123" s="920"/>
      <c r="I123" s="920"/>
      <c r="J123" s="920"/>
      <c r="K123" s="920"/>
      <c r="L123" s="920"/>
      <c r="M123" s="920"/>
      <c r="N123" s="920"/>
      <c r="O123" s="920"/>
      <c r="P123" s="920"/>
      <c r="Q123" s="920"/>
      <c r="R123" s="920"/>
      <c r="S123" s="920"/>
      <c r="T123" s="920"/>
      <c r="U123" s="920"/>
      <c r="V123" s="920"/>
      <c r="W123" s="920"/>
      <c r="X123" s="920"/>
      <c r="Y123" s="920"/>
      <c r="Z123" s="921"/>
      <c r="AA123" s="955" t="s">
        <v>122</v>
      </c>
      <c r="AB123" s="956"/>
      <c r="AC123" s="956"/>
      <c r="AD123" s="956"/>
      <c r="AE123" s="957"/>
      <c r="AF123" s="958" t="s">
        <v>122</v>
      </c>
      <c r="AG123" s="956"/>
      <c r="AH123" s="956"/>
      <c r="AI123" s="956"/>
      <c r="AJ123" s="957"/>
      <c r="AK123" s="958" t="s">
        <v>122</v>
      </c>
      <c r="AL123" s="956"/>
      <c r="AM123" s="956"/>
      <c r="AN123" s="956"/>
      <c r="AO123" s="957"/>
      <c r="AP123" s="959" t="s">
        <v>122</v>
      </c>
      <c r="AQ123" s="960"/>
      <c r="AR123" s="960"/>
      <c r="AS123" s="960"/>
      <c r="AT123" s="961"/>
      <c r="AU123" s="994"/>
      <c r="AV123" s="995"/>
      <c r="AW123" s="995"/>
      <c r="AX123" s="995"/>
      <c r="AY123" s="995"/>
      <c r="AZ123" s="251" t="s">
        <v>177</v>
      </c>
      <c r="BA123" s="251"/>
      <c r="BB123" s="251"/>
      <c r="BC123" s="251"/>
      <c r="BD123" s="251"/>
      <c r="BE123" s="251"/>
      <c r="BF123" s="251"/>
      <c r="BG123" s="251"/>
      <c r="BH123" s="251"/>
      <c r="BI123" s="251"/>
      <c r="BJ123" s="251"/>
      <c r="BK123" s="251"/>
      <c r="BL123" s="251"/>
      <c r="BM123" s="251"/>
      <c r="BN123" s="251"/>
      <c r="BO123" s="974" t="s">
        <v>453</v>
      </c>
      <c r="BP123" s="1002"/>
      <c r="BQ123" s="1060">
        <v>13772299</v>
      </c>
      <c r="BR123" s="1061"/>
      <c r="BS123" s="1061"/>
      <c r="BT123" s="1061"/>
      <c r="BU123" s="1061"/>
      <c r="BV123" s="1061">
        <v>13986909</v>
      </c>
      <c r="BW123" s="1061"/>
      <c r="BX123" s="1061"/>
      <c r="BY123" s="1061"/>
      <c r="BZ123" s="1061"/>
      <c r="CA123" s="1061">
        <v>13503027</v>
      </c>
      <c r="CB123" s="1061"/>
      <c r="CC123" s="1061"/>
      <c r="CD123" s="1061"/>
      <c r="CE123" s="1061"/>
      <c r="CF123" s="998"/>
      <c r="CG123" s="999"/>
      <c r="CH123" s="999"/>
      <c r="CI123" s="999"/>
      <c r="CJ123" s="1000"/>
      <c r="CK123" s="1006"/>
      <c r="CL123" s="1007"/>
      <c r="CM123" s="1007"/>
      <c r="CN123" s="1007"/>
      <c r="CO123" s="1008"/>
      <c r="CP123" s="1016" t="s">
        <v>390</v>
      </c>
      <c r="CQ123" s="1017"/>
      <c r="CR123" s="1017"/>
      <c r="CS123" s="1017"/>
      <c r="CT123" s="1017"/>
      <c r="CU123" s="1017"/>
      <c r="CV123" s="1017"/>
      <c r="CW123" s="1017"/>
      <c r="CX123" s="1017"/>
      <c r="CY123" s="1017"/>
      <c r="CZ123" s="1017"/>
      <c r="DA123" s="1017"/>
      <c r="DB123" s="1017"/>
      <c r="DC123" s="1017"/>
      <c r="DD123" s="1017"/>
      <c r="DE123" s="1017"/>
      <c r="DF123" s="1018"/>
      <c r="DG123" s="955" t="s">
        <v>122</v>
      </c>
      <c r="DH123" s="956"/>
      <c r="DI123" s="956"/>
      <c r="DJ123" s="956"/>
      <c r="DK123" s="957"/>
      <c r="DL123" s="958" t="s">
        <v>122</v>
      </c>
      <c r="DM123" s="956"/>
      <c r="DN123" s="956"/>
      <c r="DO123" s="956"/>
      <c r="DP123" s="957"/>
      <c r="DQ123" s="958" t="s">
        <v>122</v>
      </c>
      <c r="DR123" s="956"/>
      <c r="DS123" s="956"/>
      <c r="DT123" s="956"/>
      <c r="DU123" s="957"/>
      <c r="DV123" s="959" t="s">
        <v>122</v>
      </c>
      <c r="DW123" s="960"/>
      <c r="DX123" s="960"/>
      <c r="DY123" s="960"/>
      <c r="DZ123" s="961"/>
    </row>
    <row r="124" spans="1:130" s="230" customFormat="1" ht="26.25" customHeight="1" thickBot="1" x14ac:dyDescent="0.25">
      <c r="A124" s="1054"/>
      <c r="B124" s="946"/>
      <c r="C124" s="919" t="s">
        <v>442</v>
      </c>
      <c r="D124" s="920"/>
      <c r="E124" s="920"/>
      <c r="F124" s="920"/>
      <c r="G124" s="920"/>
      <c r="H124" s="920"/>
      <c r="I124" s="920"/>
      <c r="J124" s="920"/>
      <c r="K124" s="920"/>
      <c r="L124" s="920"/>
      <c r="M124" s="920"/>
      <c r="N124" s="920"/>
      <c r="O124" s="920"/>
      <c r="P124" s="920"/>
      <c r="Q124" s="920"/>
      <c r="R124" s="920"/>
      <c r="S124" s="920"/>
      <c r="T124" s="920"/>
      <c r="U124" s="920"/>
      <c r="V124" s="920"/>
      <c r="W124" s="920"/>
      <c r="X124" s="920"/>
      <c r="Y124" s="920"/>
      <c r="Z124" s="921"/>
      <c r="AA124" s="955" t="s">
        <v>122</v>
      </c>
      <c r="AB124" s="956"/>
      <c r="AC124" s="956"/>
      <c r="AD124" s="956"/>
      <c r="AE124" s="957"/>
      <c r="AF124" s="958" t="s">
        <v>122</v>
      </c>
      <c r="AG124" s="956"/>
      <c r="AH124" s="956"/>
      <c r="AI124" s="956"/>
      <c r="AJ124" s="957"/>
      <c r="AK124" s="958" t="s">
        <v>122</v>
      </c>
      <c r="AL124" s="956"/>
      <c r="AM124" s="956"/>
      <c r="AN124" s="956"/>
      <c r="AO124" s="957"/>
      <c r="AP124" s="959" t="s">
        <v>122</v>
      </c>
      <c r="AQ124" s="960"/>
      <c r="AR124" s="960"/>
      <c r="AS124" s="960"/>
      <c r="AT124" s="961"/>
      <c r="AU124" s="1056" t="s">
        <v>454</v>
      </c>
      <c r="AV124" s="1057"/>
      <c r="AW124" s="1057"/>
      <c r="AX124" s="1057"/>
      <c r="AY124" s="1057"/>
      <c r="AZ124" s="1057"/>
      <c r="BA124" s="1057"/>
      <c r="BB124" s="1057"/>
      <c r="BC124" s="1057"/>
      <c r="BD124" s="1057"/>
      <c r="BE124" s="1057"/>
      <c r="BF124" s="1057"/>
      <c r="BG124" s="1057"/>
      <c r="BH124" s="1057"/>
      <c r="BI124" s="1057"/>
      <c r="BJ124" s="1057"/>
      <c r="BK124" s="1057"/>
      <c r="BL124" s="1057"/>
      <c r="BM124" s="1057"/>
      <c r="BN124" s="1057"/>
      <c r="BO124" s="1057"/>
      <c r="BP124" s="1058"/>
      <c r="BQ124" s="1059" t="s">
        <v>122</v>
      </c>
      <c r="BR124" s="1024"/>
      <c r="BS124" s="1024"/>
      <c r="BT124" s="1024"/>
      <c r="BU124" s="1024"/>
      <c r="BV124" s="1024" t="s">
        <v>122</v>
      </c>
      <c r="BW124" s="1024"/>
      <c r="BX124" s="1024"/>
      <c r="BY124" s="1024"/>
      <c r="BZ124" s="1024"/>
      <c r="CA124" s="1024" t="s">
        <v>122</v>
      </c>
      <c r="CB124" s="1024"/>
      <c r="CC124" s="1024"/>
      <c r="CD124" s="1024"/>
      <c r="CE124" s="1024"/>
      <c r="CF124" s="1025"/>
      <c r="CG124" s="1026"/>
      <c r="CH124" s="1026"/>
      <c r="CI124" s="1026"/>
      <c r="CJ124" s="1027"/>
      <c r="CK124" s="1009"/>
      <c r="CL124" s="1009"/>
      <c r="CM124" s="1009"/>
      <c r="CN124" s="1009"/>
      <c r="CO124" s="1010"/>
      <c r="CP124" s="1016" t="s">
        <v>455</v>
      </c>
      <c r="CQ124" s="1017"/>
      <c r="CR124" s="1017"/>
      <c r="CS124" s="1017"/>
      <c r="CT124" s="1017"/>
      <c r="CU124" s="1017"/>
      <c r="CV124" s="1017"/>
      <c r="CW124" s="1017"/>
      <c r="CX124" s="1017"/>
      <c r="CY124" s="1017"/>
      <c r="CZ124" s="1017"/>
      <c r="DA124" s="1017"/>
      <c r="DB124" s="1017"/>
      <c r="DC124" s="1017"/>
      <c r="DD124" s="1017"/>
      <c r="DE124" s="1017"/>
      <c r="DF124" s="1018"/>
      <c r="DG124" s="1001">
        <v>37056</v>
      </c>
      <c r="DH124" s="983"/>
      <c r="DI124" s="983"/>
      <c r="DJ124" s="983"/>
      <c r="DK124" s="984"/>
      <c r="DL124" s="982">
        <v>41266</v>
      </c>
      <c r="DM124" s="983"/>
      <c r="DN124" s="983"/>
      <c r="DO124" s="983"/>
      <c r="DP124" s="984"/>
      <c r="DQ124" s="982" t="s">
        <v>122</v>
      </c>
      <c r="DR124" s="983"/>
      <c r="DS124" s="983"/>
      <c r="DT124" s="983"/>
      <c r="DU124" s="984"/>
      <c r="DV124" s="985" t="s">
        <v>122</v>
      </c>
      <c r="DW124" s="986"/>
      <c r="DX124" s="986"/>
      <c r="DY124" s="986"/>
      <c r="DZ124" s="987"/>
    </row>
    <row r="125" spans="1:130" s="230" customFormat="1" ht="26.25" customHeight="1" x14ac:dyDescent="0.2">
      <c r="A125" s="1054"/>
      <c r="B125" s="946"/>
      <c r="C125" s="919" t="s">
        <v>444</v>
      </c>
      <c r="D125" s="920"/>
      <c r="E125" s="920"/>
      <c r="F125" s="920"/>
      <c r="G125" s="920"/>
      <c r="H125" s="920"/>
      <c r="I125" s="920"/>
      <c r="J125" s="920"/>
      <c r="K125" s="920"/>
      <c r="L125" s="920"/>
      <c r="M125" s="920"/>
      <c r="N125" s="920"/>
      <c r="O125" s="920"/>
      <c r="P125" s="920"/>
      <c r="Q125" s="920"/>
      <c r="R125" s="920"/>
      <c r="S125" s="920"/>
      <c r="T125" s="920"/>
      <c r="U125" s="920"/>
      <c r="V125" s="920"/>
      <c r="W125" s="920"/>
      <c r="X125" s="920"/>
      <c r="Y125" s="920"/>
      <c r="Z125" s="921"/>
      <c r="AA125" s="955" t="s">
        <v>122</v>
      </c>
      <c r="AB125" s="956"/>
      <c r="AC125" s="956"/>
      <c r="AD125" s="956"/>
      <c r="AE125" s="957"/>
      <c r="AF125" s="958" t="s">
        <v>122</v>
      </c>
      <c r="AG125" s="956"/>
      <c r="AH125" s="956"/>
      <c r="AI125" s="956"/>
      <c r="AJ125" s="957"/>
      <c r="AK125" s="958" t="s">
        <v>122</v>
      </c>
      <c r="AL125" s="956"/>
      <c r="AM125" s="956"/>
      <c r="AN125" s="956"/>
      <c r="AO125" s="957"/>
      <c r="AP125" s="959" t="s">
        <v>122</v>
      </c>
      <c r="AQ125" s="960"/>
      <c r="AR125" s="960"/>
      <c r="AS125" s="960"/>
      <c r="AT125" s="961"/>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19" t="s">
        <v>456</v>
      </c>
      <c r="CL125" s="1004"/>
      <c r="CM125" s="1004"/>
      <c r="CN125" s="1004"/>
      <c r="CO125" s="1005"/>
      <c r="CP125" s="926" t="s">
        <v>457</v>
      </c>
      <c r="CQ125" s="894"/>
      <c r="CR125" s="894"/>
      <c r="CS125" s="894"/>
      <c r="CT125" s="894"/>
      <c r="CU125" s="894"/>
      <c r="CV125" s="894"/>
      <c r="CW125" s="894"/>
      <c r="CX125" s="894"/>
      <c r="CY125" s="894"/>
      <c r="CZ125" s="894"/>
      <c r="DA125" s="894"/>
      <c r="DB125" s="894"/>
      <c r="DC125" s="894"/>
      <c r="DD125" s="894"/>
      <c r="DE125" s="894"/>
      <c r="DF125" s="895"/>
      <c r="DG125" s="927" t="s">
        <v>122</v>
      </c>
      <c r="DH125" s="928"/>
      <c r="DI125" s="928"/>
      <c r="DJ125" s="928"/>
      <c r="DK125" s="928"/>
      <c r="DL125" s="928" t="s">
        <v>122</v>
      </c>
      <c r="DM125" s="928"/>
      <c r="DN125" s="928"/>
      <c r="DO125" s="928"/>
      <c r="DP125" s="928"/>
      <c r="DQ125" s="928" t="s">
        <v>122</v>
      </c>
      <c r="DR125" s="928"/>
      <c r="DS125" s="928"/>
      <c r="DT125" s="928"/>
      <c r="DU125" s="928"/>
      <c r="DV125" s="929" t="s">
        <v>122</v>
      </c>
      <c r="DW125" s="929"/>
      <c r="DX125" s="929"/>
      <c r="DY125" s="929"/>
      <c r="DZ125" s="930"/>
    </row>
    <row r="126" spans="1:130" s="230" customFormat="1" ht="26.25" customHeight="1" thickBot="1" x14ac:dyDescent="0.25">
      <c r="A126" s="1054"/>
      <c r="B126" s="946"/>
      <c r="C126" s="919" t="s">
        <v>446</v>
      </c>
      <c r="D126" s="920"/>
      <c r="E126" s="920"/>
      <c r="F126" s="920"/>
      <c r="G126" s="920"/>
      <c r="H126" s="920"/>
      <c r="I126" s="920"/>
      <c r="J126" s="920"/>
      <c r="K126" s="920"/>
      <c r="L126" s="920"/>
      <c r="M126" s="920"/>
      <c r="N126" s="920"/>
      <c r="O126" s="920"/>
      <c r="P126" s="920"/>
      <c r="Q126" s="920"/>
      <c r="R126" s="920"/>
      <c r="S126" s="920"/>
      <c r="T126" s="920"/>
      <c r="U126" s="920"/>
      <c r="V126" s="920"/>
      <c r="W126" s="920"/>
      <c r="X126" s="920"/>
      <c r="Y126" s="920"/>
      <c r="Z126" s="921"/>
      <c r="AA126" s="955" t="s">
        <v>122</v>
      </c>
      <c r="AB126" s="956"/>
      <c r="AC126" s="956"/>
      <c r="AD126" s="956"/>
      <c r="AE126" s="957"/>
      <c r="AF126" s="958" t="s">
        <v>122</v>
      </c>
      <c r="AG126" s="956"/>
      <c r="AH126" s="956"/>
      <c r="AI126" s="956"/>
      <c r="AJ126" s="957"/>
      <c r="AK126" s="958" t="s">
        <v>122</v>
      </c>
      <c r="AL126" s="956"/>
      <c r="AM126" s="956"/>
      <c r="AN126" s="956"/>
      <c r="AO126" s="957"/>
      <c r="AP126" s="959" t="s">
        <v>122</v>
      </c>
      <c r="AQ126" s="960"/>
      <c r="AR126" s="960"/>
      <c r="AS126" s="960"/>
      <c r="AT126" s="961"/>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0"/>
      <c r="CL126" s="1007"/>
      <c r="CM126" s="1007"/>
      <c r="CN126" s="1007"/>
      <c r="CO126" s="1008"/>
      <c r="CP126" s="919" t="s">
        <v>458</v>
      </c>
      <c r="CQ126" s="920"/>
      <c r="CR126" s="920"/>
      <c r="CS126" s="920"/>
      <c r="CT126" s="920"/>
      <c r="CU126" s="920"/>
      <c r="CV126" s="920"/>
      <c r="CW126" s="920"/>
      <c r="CX126" s="920"/>
      <c r="CY126" s="920"/>
      <c r="CZ126" s="920"/>
      <c r="DA126" s="920"/>
      <c r="DB126" s="920"/>
      <c r="DC126" s="920"/>
      <c r="DD126" s="920"/>
      <c r="DE126" s="920"/>
      <c r="DF126" s="921"/>
      <c r="DG126" s="922" t="s">
        <v>122</v>
      </c>
      <c r="DH126" s="923"/>
      <c r="DI126" s="923"/>
      <c r="DJ126" s="923"/>
      <c r="DK126" s="923"/>
      <c r="DL126" s="923" t="s">
        <v>122</v>
      </c>
      <c r="DM126" s="923"/>
      <c r="DN126" s="923"/>
      <c r="DO126" s="923"/>
      <c r="DP126" s="923"/>
      <c r="DQ126" s="923" t="s">
        <v>122</v>
      </c>
      <c r="DR126" s="923"/>
      <c r="DS126" s="923"/>
      <c r="DT126" s="923"/>
      <c r="DU126" s="923"/>
      <c r="DV126" s="924" t="s">
        <v>122</v>
      </c>
      <c r="DW126" s="924"/>
      <c r="DX126" s="924"/>
      <c r="DY126" s="924"/>
      <c r="DZ126" s="925"/>
    </row>
    <row r="127" spans="1:130" s="230" customFormat="1" ht="26.25" customHeight="1" x14ac:dyDescent="0.2">
      <c r="A127" s="1055"/>
      <c r="B127" s="948"/>
      <c r="C127" s="970" t="s">
        <v>459</v>
      </c>
      <c r="D127" s="962"/>
      <c r="E127" s="962"/>
      <c r="F127" s="962"/>
      <c r="G127" s="962"/>
      <c r="H127" s="962"/>
      <c r="I127" s="962"/>
      <c r="J127" s="962"/>
      <c r="K127" s="962"/>
      <c r="L127" s="962"/>
      <c r="M127" s="962"/>
      <c r="N127" s="962"/>
      <c r="O127" s="962"/>
      <c r="P127" s="962"/>
      <c r="Q127" s="962"/>
      <c r="R127" s="962"/>
      <c r="S127" s="962"/>
      <c r="T127" s="962"/>
      <c r="U127" s="962"/>
      <c r="V127" s="962"/>
      <c r="W127" s="962"/>
      <c r="X127" s="962"/>
      <c r="Y127" s="962"/>
      <c r="Z127" s="963"/>
      <c r="AA127" s="955" t="s">
        <v>122</v>
      </c>
      <c r="AB127" s="956"/>
      <c r="AC127" s="956"/>
      <c r="AD127" s="956"/>
      <c r="AE127" s="957"/>
      <c r="AF127" s="958" t="s">
        <v>122</v>
      </c>
      <c r="AG127" s="956"/>
      <c r="AH127" s="956"/>
      <c r="AI127" s="956"/>
      <c r="AJ127" s="957"/>
      <c r="AK127" s="958" t="s">
        <v>122</v>
      </c>
      <c r="AL127" s="956"/>
      <c r="AM127" s="956"/>
      <c r="AN127" s="956"/>
      <c r="AO127" s="957"/>
      <c r="AP127" s="959" t="s">
        <v>122</v>
      </c>
      <c r="AQ127" s="960"/>
      <c r="AR127" s="960"/>
      <c r="AS127" s="960"/>
      <c r="AT127" s="961"/>
      <c r="AU127" s="232"/>
      <c r="AV127" s="232"/>
      <c r="AW127" s="232"/>
      <c r="AX127" s="1028" t="s">
        <v>460</v>
      </c>
      <c r="AY127" s="1029"/>
      <c r="AZ127" s="1029"/>
      <c r="BA127" s="1029"/>
      <c r="BB127" s="1029"/>
      <c r="BC127" s="1029"/>
      <c r="BD127" s="1029"/>
      <c r="BE127" s="1030"/>
      <c r="BF127" s="1031" t="s">
        <v>461</v>
      </c>
      <c r="BG127" s="1029"/>
      <c r="BH127" s="1029"/>
      <c r="BI127" s="1029"/>
      <c r="BJ127" s="1029"/>
      <c r="BK127" s="1029"/>
      <c r="BL127" s="1030"/>
      <c r="BM127" s="1031" t="s">
        <v>462</v>
      </c>
      <c r="BN127" s="1029"/>
      <c r="BO127" s="1029"/>
      <c r="BP127" s="1029"/>
      <c r="BQ127" s="1029"/>
      <c r="BR127" s="1029"/>
      <c r="BS127" s="1030"/>
      <c r="BT127" s="1031" t="s">
        <v>463</v>
      </c>
      <c r="BU127" s="1029"/>
      <c r="BV127" s="1029"/>
      <c r="BW127" s="1029"/>
      <c r="BX127" s="1029"/>
      <c r="BY127" s="1029"/>
      <c r="BZ127" s="1052"/>
      <c r="CA127" s="232"/>
      <c r="CB127" s="232"/>
      <c r="CC127" s="232"/>
      <c r="CD127" s="255"/>
      <c r="CE127" s="255"/>
      <c r="CF127" s="255"/>
      <c r="CG127" s="232"/>
      <c r="CH127" s="232"/>
      <c r="CI127" s="232"/>
      <c r="CJ127" s="254"/>
      <c r="CK127" s="1020"/>
      <c r="CL127" s="1007"/>
      <c r="CM127" s="1007"/>
      <c r="CN127" s="1007"/>
      <c r="CO127" s="1008"/>
      <c r="CP127" s="919" t="s">
        <v>464</v>
      </c>
      <c r="CQ127" s="920"/>
      <c r="CR127" s="920"/>
      <c r="CS127" s="920"/>
      <c r="CT127" s="920"/>
      <c r="CU127" s="920"/>
      <c r="CV127" s="920"/>
      <c r="CW127" s="920"/>
      <c r="CX127" s="920"/>
      <c r="CY127" s="920"/>
      <c r="CZ127" s="920"/>
      <c r="DA127" s="920"/>
      <c r="DB127" s="920"/>
      <c r="DC127" s="920"/>
      <c r="DD127" s="920"/>
      <c r="DE127" s="920"/>
      <c r="DF127" s="921"/>
      <c r="DG127" s="922" t="s">
        <v>122</v>
      </c>
      <c r="DH127" s="923"/>
      <c r="DI127" s="923"/>
      <c r="DJ127" s="923"/>
      <c r="DK127" s="923"/>
      <c r="DL127" s="923" t="s">
        <v>122</v>
      </c>
      <c r="DM127" s="923"/>
      <c r="DN127" s="923"/>
      <c r="DO127" s="923"/>
      <c r="DP127" s="923"/>
      <c r="DQ127" s="923" t="s">
        <v>122</v>
      </c>
      <c r="DR127" s="923"/>
      <c r="DS127" s="923"/>
      <c r="DT127" s="923"/>
      <c r="DU127" s="923"/>
      <c r="DV127" s="924" t="s">
        <v>122</v>
      </c>
      <c r="DW127" s="924"/>
      <c r="DX127" s="924"/>
      <c r="DY127" s="924"/>
      <c r="DZ127" s="925"/>
    </row>
    <row r="128" spans="1:130" s="230" customFormat="1" ht="26.25" customHeight="1" thickBot="1" x14ac:dyDescent="0.25">
      <c r="A128" s="1038" t="s">
        <v>465</v>
      </c>
      <c r="B128" s="1039"/>
      <c r="C128" s="1039"/>
      <c r="D128" s="1039"/>
      <c r="E128" s="1039"/>
      <c r="F128" s="1039"/>
      <c r="G128" s="1039"/>
      <c r="H128" s="1039"/>
      <c r="I128" s="1039"/>
      <c r="J128" s="1039"/>
      <c r="K128" s="1039"/>
      <c r="L128" s="1039"/>
      <c r="M128" s="1039"/>
      <c r="N128" s="1039"/>
      <c r="O128" s="1039"/>
      <c r="P128" s="1039"/>
      <c r="Q128" s="1039"/>
      <c r="R128" s="1039"/>
      <c r="S128" s="1039"/>
      <c r="T128" s="1039"/>
      <c r="U128" s="1039"/>
      <c r="V128" s="1039"/>
      <c r="W128" s="1040" t="s">
        <v>466</v>
      </c>
      <c r="X128" s="1040"/>
      <c r="Y128" s="1040"/>
      <c r="Z128" s="1041"/>
      <c r="AA128" s="1042" t="s">
        <v>122</v>
      </c>
      <c r="AB128" s="1043"/>
      <c r="AC128" s="1043"/>
      <c r="AD128" s="1043"/>
      <c r="AE128" s="1044"/>
      <c r="AF128" s="1045" t="s">
        <v>122</v>
      </c>
      <c r="AG128" s="1043"/>
      <c r="AH128" s="1043"/>
      <c r="AI128" s="1043"/>
      <c r="AJ128" s="1044"/>
      <c r="AK128" s="1045" t="s">
        <v>122</v>
      </c>
      <c r="AL128" s="1043"/>
      <c r="AM128" s="1043"/>
      <c r="AN128" s="1043"/>
      <c r="AO128" s="1044"/>
      <c r="AP128" s="1046"/>
      <c r="AQ128" s="1047"/>
      <c r="AR128" s="1047"/>
      <c r="AS128" s="1047"/>
      <c r="AT128" s="1048"/>
      <c r="AU128" s="232"/>
      <c r="AV128" s="232"/>
      <c r="AW128" s="232"/>
      <c r="AX128" s="893" t="s">
        <v>467</v>
      </c>
      <c r="AY128" s="894"/>
      <c r="AZ128" s="894"/>
      <c r="BA128" s="894"/>
      <c r="BB128" s="894"/>
      <c r="BC128" s="894"/>
      <c r="BD128" s="894"/>
      <c r="BE128" s="895"/>
      <c r="BF128" s="1049" t="s">
        <v>122</v>
      </c>
      <c r="BG128" s="1050"/>
      <c r="BH128" s="1050"/>
      <c r="BI128" s="1050"/>
      <c r="BJ128" s="1050"/>
      <c r="BK128" s="1050"/>
      <c r="BL128" s="1051"/>
      <c r="BM128" s="1049">
        <v>14.96</v>
      </c>
      <c r="BN128" s="1050"/>
      <c r="BO128" s="1050"/>
      <c r="BP128" s="1050"/>
      <c r="BQ128" s="1050"/>
      <c r="BR128" s="1050"/>
      <c r="BS128" s="1051"/>
      <c r="BT128" s="1049">
        <v>20</v>
      </c>
      <c r="BU128" s="1050"/>
      <c r="BV128" s="1050"/>
      <c r="BW128" s="1050"/>
      <c r="BX128" s="1050"/>
      <c r="BY128" s="1050"/>
      <c r="BZ128" s="1073"/>
      <c r="CA128" s="255"/>
      <c r="CB128" s="255"/>
      <c r="CC128" s="255"/>
      <c r="CD128" s="255"/>
      <c r="CE128" s="255"/>
      <c r="CF128" s="255"/>
      <c r="CG128" s="232"/>
      <c r="CH128" s="232"/>
      <c r="CI128" s="232"/>
      <c r="CJ128" s="254"/>
      <c r="CK128" s="1021"/>
      <c r="CL128" s="1022"/>
      <c r="CM128" s="1022"/>
      <c r="CN128" s="1022"/>
      <c r="CO128" s="1023"/>
      <c r="CP128" s="1032" t="s">
        <v>468</v>
      </c>
      <c r="CQ128" s="726"/>
      <c r="CR128" s="726"/>
      <c r="CS128" s="726"/>
      <c r="CT128" s="726"/>
      <c r="CU128" s="726"/>
      <c r="CV128" s="726"/>
      <c r="CW128" s="726"/>
      <c r="CX128" s="726"/>
      <c r="CY128" s="726"/>
      <c r="CZ128" s="726"/>
      <c r="DA128" s="726"/>
      <c r="DB128" s="726"/>
      <c r="DC128" s="726"/>
      <c r="DD128" s="726"/>
      <c r="DE128" s="726"/>
      <c r="DF128" s="1033"/>
      <c r="DG128" s="1034" t="s">
        <v>122</v>
      </c>
      <c r="DH128" s="1035"/>
      <c r="DI128" s="1035"/>
      <c r="DJ128" s="1035"/>
      <c r="DK128" s="1035"/>
      <c r="DL128" s="1035" t="s">
        <v>122</v>
      </c>
      <c r="DM128" s="1035"/>
      <c r="DN128" s="1035"/>
      <c r="DO128" s="1035"/>
      <c r="DP128" s="1035"/>
      <c r="DQ128" s="1035" t="s">
        <v>122</v>
      </c>
      <c r="DR128" s="1035"/>
      <c r="DS128" s="1035"/>
      <c r="DT128" s="1035"/>
      <c r="DU128" s="1035"/>
      <c r="DV128" s="1036" t="s">
        <v>122</v>
      </c>
      <c r="DW128" s="1036"/>
      <c r="DX128" s="1036"/>
      <c r="DY128" s="1036"/>
      <c r="DZ128" s="1037"/>
    </row>
    <row r="129" spans="1:131" s="230" customFormat="1" ht="26.25" customHeight="1" x14ac:dyDescent="0.2">
      <c r="A129" s="931" t="s">
        <v>102</v>
      </c>
      <c r="B129" s="932"/>
      <c r="C129" s="932"/>
      <c r="D129" s="932"/>
      <c r="E129" s="932"/>
      <c r="F129" s="932"/>
      <c r="G129" s="932"/>
      <c r="H129" s="932"/>
      <c r="I129" s="932"/>
      <c r="J129" s="932"/>
      <c r="K129" s="932"/>
      <c r="L129" s="932"/>
      <c r="M129" s="932"/>
      <c r="N129" s="932"/>
      <c r="O129" s="932"/>
      <c r="P129" s="932"/>
      <c r="Q129" s="932"/>
      <c r="R129" s="932"/>
      <c r="S129" s="932"/>
      <c r="T129" s="932"/>
      <c r="U129" s="932"/>
      <c r="V129" s="932"/>
      <c r="W129" s="1067" t="s">
        <v>469</v>
      </c>
      <c r="X129" s="1068"/>
      <c r="Y129" s="1068"/>
      <c r="Z129" s="1069"/>
      <c r="AA129" s="955">
        <v>5597581</v>
      </c>
      <c r="AB129" s="956"/>
      <c r="AC129" s="956"/>
      <c r="AD129" s="956"/>
      <c r="AE129" s="957"/>
      <c r="AF129" s="958">
        <v>5447266</v>
      </c>
      <c r="AG129" s="956"/>
      <c r="AH129" s="956"/>
      <c r="AI129" s="956"/>
      <c r="AJ129" s="957"/>
      <c r="AK129" s="958">
        <v>5059953</v>
      </c>
      <c r="AL129" s="956"/>
      <c r="AM129" s="956"/>
      <c r="AN129" s="956"/>
      <c r="AO129" s="957"/>
      <c r="AP129" s="1070"/>
      <c r="AQ129" s="1071"/>
      <c r="AR129" s="1071"/>
      <c r="AS129" s="1071"/>
      <c r="AT129" s="1072"/>
      <c r="AU129" s="233"/>
      <c r="AV129" s="233"/>
      <c r="AW129" s="233"/>
      <c r="AX129" s="1062" t="s">
        <v>470</v>
      </c>
      <c r="AY129" s="920"/>
      <c r="AZ129" s="920"/>
      <c r="BA129" s="920"/>
      <c r="BB129" s="920"/>
      <c r="BC129" s="920"/>
      <c r="BD129" s="920"/>
      <c r="BE129" s="921"/>
      <c r="BF129" s="1063" t="s">
        <v>122</v>
      </c>
      <c r="BG129" s="1064"/>
      <c r="BH129" s="1064"/>
      <c r="BI129" s="1064"/>
      <c r="BJ129" s="1064"/>
      <c r="BK129" s="1064"/>
      <c r="BL129" s="1065"/>
      <c r="BM129" s="1063">
        <v>19.96</v>
      </c>
      <c r="BN129" s="1064"/>
      <c r="BO129" s="1064"/>
      <c r="BP129" s="1064"/>
      <c r="BQ129" s="1064"/>
      <c r="BR129" s="1064"/>
      <c r="BS129" s="1065"/>
      <c r="BT129" s="1063">
        <v>30</v>
      </c>
      <c r="BU129" s="1064"/>
      <c r="BV129" s="1064"/>
      <c r="BW129" s="1064"/>
      <c r="BX129" s="1064"/>
      <c r="BY129" s="1064"/>
      <c r="BZ129" s="1066"/>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1" t="s">
        <v>471</v>
      </c>
      <c r="B130" s="932"/>
      <c r="C130" s="932"/>
      <c r="D130" s="932"/>
      <c r="E130" s="932"/>
      <c r="F130" s="932"/>
      <c r="G130" s="932"/>
      <c r="H130" s="932"/>
      <c r="I130" s="932"/>
      <c r="J130" s="932"/>
      <c r="K130" s="932"/>
      <c r="L130" s="932"/>
      <c r="M130" s="932"/>
      <c r="N130" s="932"/>
      <c r="O130" s="932"/>
      <c r="P130" s="932"/>
      <c r="Q130" s="932"/>
      <c r="R130" s="932"/>
      <c r="S130" s="932"/>
      <c r="T130" s="932"/>
      <c r="U130" s="932"/>
      <c r="V130" s="932"/>
      <c r="W130" s="1067" t="s">
        <v>472</v>
      </c>
      <c r="X130" s="1068"/>
      <c r="Y130" s="1068"/>
      <c r="Z130" s="1069"/>
      <c r="AA130" s="955">
        <v>1173465</v>
      </c>
      <c r="AB130" s="956"/>
      <c r="AC130" s="956"/>
      <c r="AD130" s="956"/>
      <c r="AE130" s="957"/>
      <c r="AF130" s="958">
        <v>1154407</v>
      </c>
      <c r="AG130" s="956"/>
      <c r="AH130" s="956"/>
      <c r="AI130" s="956"/>
      <c r="AJ130" s="957"/>
      <c r="AK130" s="958">
        <v>818367</v>
      </c>
      <c r="AL130" s="956"/>
      <c r="AM130" s="956"/>
      <c r="AN130" s="956"/>
      <c r="AO130" s="957"/>
      <c r="AP130" s="1070"/>
      <c r="AQ130" s="1071"/>
      <c r="AR130" s="1071"/>
      <c r="AS130" s="1071"/>
      <c r="AT130" s="1072"/>
      <c r="AU130" s="233"/>
      <c r="AV130" s="233"/>
      <c r="AW130" s="233"/>
      <c r="AX130" s="1062" t="s">
        <v>473</v>
      </c>
      <c r="AY130" s="920"/>
      <c r="AZ130" s="920"/>
      <c r="BA130" s="920"/>
      <c r="BB130" s="920"/>
      <c r="BC130" s="920"/>
      <c r="BD130" s="920"/>
      <c r="BE130" s="921"/>
      <c r="BF130" s="1098">
        <v>10.5</v>
      </c>
      <c r="BG130" s="1099"/>
      <c r="BH130" s="1099"/>
      <c r="BI130" s="1099"/>
      <c r="BJ130" s="1099"/>
      <c r="BK130" s="1099"/>
      <c r="BL130" s="1100"/>
      <c r="BM130" s="1098">
        <v>25</v>
      </c>
      <c r="BN130" s="1099"/>
      <c r="BO130" s="1099"/>
      <c r="BP130" s="1099"/>
      <c r="BQ130" s="1099"/>
      <c r="BR130" s="1099"/>
      <c r="BS130" s="1100"/>
      <c r="BT130" s="1098">
        <v>35</v>
      </c>
      <c r="BU130" s="1099"/>
      <c r="BV130" s="1099"/>
      <c r="BW130" s="1099"/>
      <c r="BX130" s="1099"/>
      <c r="BY130" s="1099"/>
      <c r="BZ130" s="1101"/>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2"/>
      <c r="B131" s="1103"/>
      <c r="C131" s="1103"/>
      <c r="D131" s="1103"/>
      <c r="E131" s="1103"/>
      <c r="F131" s="1103"/>
      <c r="G131" s="1103"/>
      <c r="H131" s="1103"/>
      <c r="I131" s="1103"/>
      <c r="J131" s="1103"/>
      <c r="K131" s="1103"/>
      <c r="L131" s="1103"/>
      <c r="M131" s="1103"/>
      <c r="N131" s="1103"/>
      <c r="O131" s="1103"/>
      <c r="P131" s="1103"/>
      <c r="Q131" s="1103"/>
      <c r="R131" s="1103"/>
      <c r="S131" s="1103"/>
      <c r="T131" s="1103"/>
      <c r="U131" s="1103"/>
      <c r="V131" s="1103"/>
      <c r="W131" s="1104" t="s">
        <v>474</v>
      </c>
      <c r="X131" s="1105"/>
      <c r="Y131" s="1105"/>
      <c r="Z131" s="1106"/>
      <c r="AA131" s="1001">
        <v>4424116</v>
      </c>
      <c r="AB131" s="983"/>
      <c r="AC131" s="983"/>
      <c r="AD131" s="983"/>
      <c r="AE131" s="984"/>
      <c r="AF131" s="982">
        <v>4292859</v>
      </c>
      <c r="AG131" s="983"/>
      <c r="AH131" s="983"/>
      <c r="AI131" s="983"/>
      <c r="AJ131" s="984"/>
      <c r="AK131" s="982">
        <v>4241586</v>
      </c>
      <c r="AL131" s="983"/>
      <c r="AM131" s="983"/>
      <c r="AN131" s="983"/>
      <c r="AO131" s="984"/>
      <c r="AP131" s="1107"/>
      <c r="AQ131" s="1108"/>
      <c r="AR131" s="1108"/>
      <c r="AS131" s="1108"/>
      <c r="AT131" s="1109"/>
      <c r="AU131" s="233"/>
      <c r="AV131" s="233"/>
      <c r="AW131" s="233"/>
      <c r="AX131" s="1080" t="s">
        <v>475</v>
      </c>
      <c r="AY131" s="726"/>
      <c r="AZ131" s="726"/>
      <c r="BA131" s="726"/>
      <c r="BB131" s="726"/>
      <c r="BC131" s="726"/>
      <c r="BD131" s="726"/>
      <c r="BE131" s="1033"/>
      <c r="BF131" s="1081" t="s">
        <v>122</v>
      </c>
      <c r="BG131" s="1082"/>
      <c r="BH131" s="1082"/>
      <c r="BI131" s="1082"/>
      <c r="BJ131" s="1082"/>
      <c r="BK131" s="1082"/>
      <c r="BL131" s="1083"/>
      <c r="BM131" s="1081">
        <v>350</v>
      </c>
      <c r="BN131" s="1082"/>
      <c r="BO131" s="1082"/>
      <c r="BP131" s="1082"/>
      <c r="BQ131" s="1082"/>
      <c r="BR131" s="1082"/>
      <c r="BS131" s="1083"/>
      <c r="BT131" s="1084"/>
      <c r="BU131" s="1085"/>
      <c r="BV131" s="1085"/>
      <c r="BW131" s="1085"/>
      <c r="BX131" s="1085"/>
      <c r="BY131" s="1085"/>
      <c r="BZ131" s="1086"/>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87" t="s">
        <v>476</v>
      </c>
      <c r="B132" s="1088"/>
      <c r="C132" s="1088"/>
      <c r="D132" s="1088"/>
      <c r="E132" s="1088"/>
      <c r="F132" s="1088"/>
      <c r="G132" s="1088"/>
      <c r="H132" s="1088"/>
      <c r="I132" s="1088"/>
      <c r="J132" s="1088"/>
      <c r="K132" s="1088"/>
      <c r="L132" s="1088"/>
      <c r="M132" s="1088"/>
      <c r="N132" s="1088"/>
      <c r="O132" s="1088"/>
      <c r="P132" s="1088"/>
      <c r="Q132" s="1088"/>
      <c r="R132" s="1088"/>
      <c r="S132" s="1088"/>
      <c r="T132" s="1088"/>
      <c r="U132" s="1088"/>
      <c r="V132" s="1091" t="s">
        <v>477</v>
      </c>
      <c r="W132" s="1091"/>
      <c r="X132" s="1091"/>
      <c r="Y132" s="1091"/>
      <c r="Z132" s="1092"/>
      <c r="AA132" s="1093">
        <v>10.16166846</v>
      </c>
      <c r="AB132" s="1094"/>
      <c r="AC132" s="1094"/>
      <c r="AD132" s="1094"/>
      <c r="AE132" s="1095"/>
      <c r="AF132" s="1096">
        <v>14.251295000000001</v>
      </c>
      <c r="AG132" s="1094"/>
      <c r="AH132" s="1094"/>
      <c r="AI132" s="1094"/>
      <c r="AJ132" s="1095"/>
      <c r="AK132" s="1096">
        <v>7.2450965280000004</v>
      </c>
      <c r="AL132" s="1094"/>
      <c r="AM132" s="1094"/>
      <c r="AN132" s="1094"/>
      <c r="AO132" s="1095"/>
      <c r="AP132" s="998"/>
      <c r="AQ132" s="999"/>
      <c r="AR132" s="999"/>
      <c r="AS132" s="999"/>
      <c r="AT132" s="1097"/>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89"/>
      <c r="B133" s="1090"/>
      <c r="C133" s="1090"/>
      <c r="D133" s="1090"/>
      <c r="E133" s="1090"/>
      <c r="F133" s="1090"/>
      <c r="G133" s="1090"/>
      <c r="H133" s="1090"/>
      <c r="I133" s="1090"/>
      <c r="J133" s="1090"/>
      <c r="K133" s="1090"/>
      <c r="L133" s="1090"/>
      <c r="M133" s="1090"/>
      <c r="N133" s="1090"/>
      <c r="O133" s="1090"/>
      <c r="P133" s="1090"/>
      <c r="Q133" s="1090"/>
      <c r="R133" s="1090"/>
      <c r="S133" s="1090"/>
      <c r="T133" s="1090"/>
      <c r="U133" s="1090"/>
      <c r="V133" s="1074" t="s">
        <v>478</v>
      </c>
      <c r="W133" s="1074"/>
      <c r="X133" s="1074"/>
      <c r="Y133" s="1074"/>
      <c r="Z133" s="1075"/>
      <c r="AA133" s="1076">
        <v>11</v>
      </c>
      <c r="AB133" s="1077"/>
      <c r="AC133" s="1077"/>
      <c r="AD133" s="1077"/>
      <c r="AE133" s="1078"/>
      <c r="AF133" s="1076">
        <v>11.8</v>
      </c>
      <c r="AG133" s="1077"/>
      <c r="AH133" s="1077"/>
      <c r="AI133" s="1077"/>
      <c r="AJ133" s="1078"/>
      <c r="AK133" s="1076">
        <v>10.5</v>
      </c>
      <c r="AL133" s="1077"/>
      <c r="AM133" s="1077"/>
      <c r="AN133" s="1077"/>
      <c r="AO133" s="1078"/>
      <c r="AP133" s="1025"/>
      <c r="AQ133" s="1026"/>
      <c r="AR133" s="1026"/>
      <c r="AS133" s="1026"/>
      <c r="AT133" s="1079"/>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1yIPdMYulUUau59lJlPw5S7SywGCxl4RZwU9swEvi8DqnMmSV0MWlrrScgEA/AlInOLxVIqeDDxeRE38WN1n+Q==" saltValue="FdZLGmeirCo+h9BTH5py/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election activeCell="AZ30" sqref="AZ30"/>
    </sheetView>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479</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UCrs+L6/4lRET5q6xNOFfURBW6Z+jYhDXTJAVFFzrnICVS2bumKIcd2In+ztTLdqjaYYEVUF7qCcKrDXCgCYGA==" saltValue="zTx1E00aI797RjffwyPq6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Add6GianySnA9ScE+lS3QyCAF9ejJXTVwgMkEDRyAgfLy3k2TzHVshKg+1KFI8tHPPiN2cme6UxDCVfDrTxe1A==" saltValue="pQfE0+wrE2rG1VvpCXV56Q==" spinCount="100000" sheet="1" objects="1" scenarios="1"/>
  <dataConsolidate/>
  <phoneticPr fontId="2"/>
  <printOptions horizontalCentered="1" verticalCentered="1"/>
  <pageMargins left="0" right="0" top="0" bottom="0" header="0" footer="0"/>
  <pageSetup paperSize="9" scale="47"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election activeCell="AP9" sqref="AP9"/>
    </sheetView>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480</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481</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1" t="s">
        <v>482</v>
      </c>
      <c r="AP7" s="272"/>
      <c r="AQ7" s="273" t="s">
        <v>483</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2"/>
      <c r="AP8" s="278" t="s">
        <v>484</v>
      </c>
      <c r="AQ8" s="279" t="s">
        <v>485</v>
      </c>
      <c r="AR8" s="280" t="s">
        <v>486</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3" t="s">
        <v>487</v>
      </c>
      <c r="AL9" s="1114"/>
      <c r="AM9" s="1114"/>
      <c r="AN9" s="1115"/>
      <c r="AO9" s="281">
        <v>1348845</v>
      </c>
      <c r="AP9" s="281">
        <v>130981</v>
      </c>
      <c r="AQ9" s="282">
        <v>109056</v>
      </c>
      <c r="AR9" s="283">
        <v>20.100000000000001</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3" t="s">
        <v>488</v>
      </c>
      <c r="AL10" s="1114"/>
      <c r="AM10" s="1114"/>
      <c r="AN10" s="1115"/>
      <c r="AO10" s="284">
        <v>140261</v>
      </c>
      <c r="AP10" s="284">
        <v>13620</v>
      </c>
      <c r="AQ10" s="285">
        <v>18467</v>
      </c>
      <c r="AR10" s="286">
        <v>-26.2</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3" t="s">
        <v>489</v>
      </c>
      <c r="AL11" s="1114"/>
      <c r="AM11" s="1114"/>
      <c r="AN11" s="1115"/>
      <c r="AO11" s="284" t="s">
        <v>490</v>
      </c>
      <c r="AP11" s="284" t="s">
        <v>490</v>
      </c>
      <c r="AQ11" s="285">
        <v>875</v>
      </c>
      <c r="AR11" s="286" t="s">
        <v>490</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3" t="s">
        <v>491</v>
      </c>
      <c r="AL12" s="1114"/>
      <c r="AM12" s="1114"/>
      <c r="AN12" s="1115"/>
      <c r="AO12" s="284" t="s">
        <v>490</v>
      </c>
      <c r="AP12" s="284" t="s">
        <v>490</v>
      </c>
      <c r="AQ12" s="285" t="s">
        <v>490</v>
      </c>
      <c r="AR12" s="286" t="s">
        <v>490</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3" t="s">
        <v>492</v>
      </c>
      <c r="AL13" s="1114"/>
      <c r="AM13" s="1114"/>
      <c r="AN13" s="1115"/>
      <c r="AO13" s="284">
        <v>47080</v>
      </c>
      <c r="AP13" s="284">
        <v>4572</v>
      </c>
      <c r="AQ13" s="285">
        <v>4658</v>
      </c>
      <c r="AR13" s="286">
        <v>-1.8</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3" t="s">
        <v>493</v>
      </c>
      <c r="AL14" s="1114"/>
      <c r="AM14" s="1114"/>
      <c r="AN14" s="1115"/>
      <c r="AO14" s="284">
        <v>20000</v>
      </c>
      <c r="AP14" s="284">
        <v>1942</v>
      </c>
      <c r="AQ14" s="285">
        <v>1950</v>
      </c>
      <c r="AR14" s="286">
        <v>-0.4</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6" t="s">
        <v>494</v>
      </c>
      <c r="AL15" s="1117"/>
      <c r="AM15" s="1117"/>
      <c r="AN15" s="1118"/>
      <c r="AO15" s="284">
        <v>-90297</v>
      </c>
      <c r="AP15" s="284">
        <v>-8768</v>
      </c>
      <c r="AQ15" s="285">
        <v>-7086</v>
      </c>
      <c r="AR15" s="286">
        <v>23.7</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6" t="s">
        <v>177</v>
      </c>
      <c r="AL16" s="1117"/>
      <c r="AM16" s="1117"/>
      <c r="AN16" s="1118"/>
      <c r="AO16" s="284">
        <v>1465889</v>
      </c>
      <c r="AP16" s="284">
        <v>142347</v>
      </c>
      <c r="AQ16" s="285">
        <v>127919</v>
      </c>
      <c r="AR16" s="286">
        <v>11.3</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495</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496</v>
      </c>
      <c r="AP20" s="293" t="s">
        <v>497</v>
      </c>
      <c r="AQ20" s="294" t="s">
        <v>498</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19" t="s">
        <v>499</v>
      </c>
      <c r="AL21" s="1120"/>
      <c r="AM21" s="1120"/>
      <c r="AN21" s="1121"/>
      <c r="AO21" s="297">
        <v>12.43</v>
      </c>
      <c r="AP21" s="298">
        <v>10.82</v>
      </c>
      <c r="AQ21" s="299">
        <v>1.61</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19" t="s">
        <v>500</v>
      </c>
      <c r="AL22" s="1120"/>
      <c r="AM22" s="1120"/>
      <c r="AN22" s="1121"/>
      <c r="AO22" s="302">
        <v>96.2</v>
      </c>
      <c r="AP22" s="303">
        <v>96.9</v>
      </c>
      <c r="AQ22" s="304">
        <v>-0.7</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0" t="s">
        <v>501</v>
      </c>
      <c r="B26" s="1110"/>
      <c r="C26" s="1110"/>
      <c r="D26" s="1110"/>
      <c r="E26" s="1110"/>
      <c r="F26" s="1110"/>
      <c r="G26" s="1110"/>
      <c r="H26" s="1110"/>
      <c r="I26" s="1110"/>
      <c r="J26" s="1110"/>
      <c r="K26" s="1110"/>
      <c r="L26" s="1110"/>
      <c r="M26" s="1110"/>
      <c r="N26" s="1110"/>
      <c r="O26" s="1110"/>
      <c r="P26" s="1110"/>
      <c r="Q26" s="1110"/>
      <c r="R26" s="1110"/>
      <c r="S26" s="1110"/>
      <c r="T26" s="1110"/>
      <c r="U26" s="1110"/>
      <c r="V26" s="1110"/>
      <c r="W26" s="1110"/>
      <c r="X26" s="1110"/>
      <c r="Y26" s="1110"/>
      <c r="Z26" s="1110"/>
      <c r="AA26" s="1110"/>
      <c r="AB26" s="1110"/>
      <c r="AC26" s="1110"/>
      <c r="AD26" s="1110"/>
      <c r="AE26" s="1110"/>
      <c r="AF26" s="1110"/>
      <c r="AG26" s="1110"/>
      <c r="AH26" s="1110"/>
      <c r="AI26" s="1110"/>
      <c r="AJ26" s="1110"/>
      <c r="AK26" s="1110"/>
      <c r="AL26" s="1110"/>
      <c r="AM26" s="1110"/>
      <c r="AN26" s="1110"/>
      <c r="AO26" s="1110"/>
      <c r="AP26" s="1110"/>
      <c r="AQ26" s="1110"/>
      <c r="AR26" s="1110"/>
      <c r="AS26" s="1110"/>
      <c r="AT26" s="267"/>
    </row>
    <row r="27" spans="1:46" ht="13.2" x14ac:dyDescent="0.2">
      <c r="A27" s="309"/>
      <c r="AO27" s="262"/>
      <c r="AP27" s="262"/>
      <c r="AQ27" s="262"/>
      <c r="AR27" s="262"/>
      <c r="AS27" s="262"/>
      <c r="AT27" s="262"/>
    </row>
    <row r="28" spans="1:46" ht="16.2" x14ac:dyDescent="0.2">
      <c r="A28" s="263" t="s">
        <v>502</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503</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1" t="s">
        <v>482</v>
      </c>
      <c r="AP30" s="272"/>
      <c r="AQ30" s="273" t="s">
        <v>483</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2"/>
      <c r="AP31" s="278" t="s">
        <v>484</v>
      </c>
      <c r="AQ31" s="279" t="s">
        <v>485</v>
      </c>
      <c r="AR31" s="280" t="s">
        <v>486</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7" t="s">
        <v>504</v>
      </c>
      <c r="AL32" s="1128"/>
      <c r="AM32" s="1128"/>
      <c r="AN32" s="1129"/>
      <c r="AO32" s="312">
        <v>718531</v>
      </c>
      <c r="AP32" s="312">
        <v>69774</v>
      </c>
      <c r="AQ32" s="313">
        <v>61308</v>
      </c>
      <c r="AR32" s="314">
        <v>13.8</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7" t="s">
        <v>505</v>
      </c>
      <c r="AL33" s="1128"/>
      <c r="AM33" s="1128"/>
      <c r="AN33" s="1129"/>
      <c r="AO33" s="312" t="s">
        <v>490</v>
      </c>
      <c r="AP33" s="312" t="s">
        <v>490</v>
      </c>
      <c r="AQ33" s="313" t="s">
        <v>490</v>
      </c>
      <c r="AR33" s="314" t="s">
        <v>490</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7" t="s">
        <v>506</v>
      </c>
      <c r="AL34" s="1128"/>
      <c r="AM34" s="1128"/>
      <c r="AN34" s="1129"/>
      <c r="AO34" s="312" t="s">
        <v>490</v>
      </c>
      <c r="AP34" s="312" t="s">
        <v>490</v>
      </c>
      <c r="AQ34" s="313" t="s">
        <v>490</v>
      </c>
      <c r="AR34" s="314" t="s">
        <v>490</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7" t="s">
        <v>507</v>
      </c>
      <c r="AL35" s="1128"/>
      <c r="AM35" s="1128"/>
      <c r="AN35" s="1129"/>
      <c r="AO35" s="312">
        <v>92654</v>
      </c>
      <c r="AP35" s="312">
        <v>8997</v>
      </c>
      <c r="AQ35" s="313">
        <v>22520</v>
      </c>
      <c r="AR35" s="314">
        <v>-60</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7" t="s">
        <v>508</v>
      </c>
      <c r="AL36" s="1128"/>
      <c r="AM36" s="1128"/>
      <c r="AN36" s="1129"/>
      <c r="AO36" s="312">
        <v>314489</v>
      </c>
      <c r="AP36" s="312">
        <v>30539</v>
      </c>
      <c r="AQ36" s="313">
        <v>5045</v>
      </c>
      <c r="AR36" s="314">
        <v>505.3</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7" t="s">
        <v>509</v>
      </c>
      <c r="AL37" s="1128"/>
      <c r="AM37" s="1128"/>
      <c r="AN37" s="1129"/>
      <c r="AO37" s="312" t="s">
        <v>490</v>
      </c>
      <c r="AP37" s="312" t="s">
        <v>490</v>
      </c>
      <c r="AQ37" s="313">
        <v>526</v>
      </c>
      <c r="AR37" s="314" t="s">
        <v>490</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0" t="s">
        <v>510</v>
      </c>
      <c r="AL38" s="1131"/>
      <c r="AM38" s="1131"/>
      <c r="AN38" s="1132"/>
      <c r="AO38" s="315" t="s">
        <v>490</v>
      </c>
      <c r="AP38" s="315" t="s">
        <v>490</v>
      </c>
      <c r="AQ38" s="316">
        <v>11</v>
      </c>
      <c r="AR38" s="304" t="s">
        <v>490</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0" t="s">
        <v>511</v>
      </c>
      <c r="AL39" s="1131"/>
      <c r="AM39" s="1131"/>
      <c r="AN39" s="1132"/>
      <c r="AO39" s="312" t="s">
        <v>490</v>
      </c>
      <c r="AP39" s="312" t="s">
        <v>490</v>
      </c>
      <c r="AQ39" s="313">
        <v>-1559</v>
      </c>
      <c r="AR39" s="314" t="s">
        <v>490</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7" t="s">
        <v>512</v>
      </c>
      <c r="AL40" s="1128"/>
      <c r="AM40" s="1128"/>
      <c r="AN40" s="1129"/>
      <c r="AO40" s="312">
        <v>-818367</v>
      </c>
      <c r="AP40" s="312">
        <v>-79469</v>
      </c>
      <c r="AQ40" s="313">
        <v>-58872</v>
      </c>
      <c r="AR40" s="314">
        <v>35</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3" t="s">
        <v>287</v>
      </c>
      <c r="AL41" s="1134"/>
      <c r="AM41" s="1134"/>
      <c r="AN41" s="1135"/>
      <c r="AO41" s="312">
        <v>307307</v>
      </c>
      <c r="AP41" s="312">
        <v>29841</v>
      </c>
      <c r="AQ41" s="313">
        <v>28979</v>
      </c>
      <c r="AR41" s="314">
        <v>3</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513</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514</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2" t="s">
        <v>482</v>
      </c>
      <c r="AN49" s="1124" t="s">
        <v>515</v>
      </c>
      <c r="AO49" s="1125"/>
      <c r="AP49" s="1125"/>
      <c r="AQ49" s="1125"/>
      <c r="AR49" s="1126"/>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3"/>
      <c r="AN50" s="328" t="s">
        <v>516</v>
      </c>
      <c r="AO50" s="329" t="s">
        <v>517</v>
      </c>
      <c r="AP50" s="330" t="s">
        <v>518</v>
      </c>
      <c r="AQ50" s="331" t="s">
        <v>519</v>
      </c>
      <c r="AR50" s="332" t="s">
        <v>520</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521</v>
      </c>
      <c r="AL51" s="325"/>
      <c r="AM51" s="333">
        <v>1827689</v>
      </c>
      <c r="AN51" s="334">
        <v>166623</v>
      </c>
      <c r="AO51" s="335">
        <v>55.4</v>
      </c>
      <c r="AP51" s="336">
        <v>93492</v>
      </c>
      <c r="AQ51" s="337">
        <v>-13.6</v>
      </c>
      <c r="AR51" s="338">
        <v>69</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522</v>
      </c>
      <c r="AM52" s="341">
        <v>1369279</v>
      </c>
      <c r="AN52" s="342">
        <v>124832</v>
      </c>
      <c r="AO52" s="343">
        <v>36.6</v>
      </c>
      <c r="AP52" s="344">
        <v>53316</v>
      </c>
      <c r="AQ52" s="345">
        <v>6</v>
      </c>
      <c r="AR52" s="346">
        <v>30.6</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523</v>
      </c>
      <c r="AL53" s="325"/>
      <c r="AM53" s="333">
        <v>1053138</v>
      </c>
      <c r="AN53" s="334">
        <v>97912</v>
      </c>
      <c r="AO53" s="335">
        <v>-41.2</v>
      </c>
      <c r="AP53" s="336">
        <v>94796</v>
      </c>
      <c r="AQ53" s="337">
        <v>1.4</v>
      </c>
      <c r="AR53" s="338">
        <v>-42.6</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522</v>
      </c>
      <c r="AM54" s="341">
        <v>781244</v>
      </c>
      <c r="AN54" s="342">
        <v>72633</v>
      </c>
      <c r="AO54" s="343">
        <v>-41.8</v>
      </c>
      <c r="AP54" s="344">
        <v>55781</v>
      </c>
      <c r="AQ54" s="345">
        <v>4.5999999999999996</v>
      </c>
      <c r="AR54" s="346">
        <v>-46.4</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524</v>
      </c>
      <c r="AL55" s="325"/>
      <c r="AM55" s="333">
        <v>597828</v>
      </c>
      <c r="AN55" s="334">
        <v>56372</v>
      </c>
      <c r="AO55" s="335">
        <v>-42.4</v>
      </c>
      <c r="AP55" s="336">
        <v>85942</v>
      </c>
      <c r="AQ55" s="337">
        <v>-9.3000000000000007</v>
      </c>
      <c r="AR55" s="338">
        <v>-33.1</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522</v>
      </c>
      <c r="AM56" s="341">
        <v>427708</v>
      </c>
      <c r="AN56" s="342">
        <v>40331</v>
      </c>
      <c r="AO56" s="343">
        <v>-44.5</v>
      </c>
      <c r="AP56" s="344">
        <v>48630</v>
      </c>
      <c r="AQ56" s="345">
        <v>-12.8</v>
      </c>
      <c r="AR56" s="346">
        <v>-31.7</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525</v>
      </c>
      <c r="AL57" s="325"/>
      <c r="AM57" s="333">
        <v>1137103</v>
      </c>
      <c r="AN57" s="334">
        <v>108419</v>
      </c>
      <c r="AO57" s="335">
        <v>92.3</v>
      </c>
      <c r="AP57" s="336">
        <v>95007</v>
      </c>
      <c r="AQ57" s="337">
        <v>10.5</v>
      </c>
      <c r="AR57" s="338">
        <v>81.8</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522</v>
      </c>
      <c r="AM58" s="341">
        <v>826233</v>
      </c>
      <c r="AN58" s="342">
        <v>78779</v>
      </c>
      <c r="AO58" s="343">
        <v>95.3</v>
      </c>
      <c r="AP58" s="344">
        <v>48509</v>
      </c>
      <c r="AQ58" s="345">
        <v>-0.2</v>
      </c>
      <c r="AR58" s="346">
        <v>95.5</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526</v>
      </c>
      <c r="AL59" s="325"/>
      <c r="AM59" s="333">
        <v>2551222</v>
      </c>
      <c r="AN59" s="334">
        <v>247740</v>
      </c>
      <c r="AO59" s="335">
        <v>128.5</v>
      </c>
      <c r="AP59" s="336">
        <v>98176</v>
      </c>
      <c r="AQ59" s="337">
        <v>3.3</v>
      </c>
      <c r="AR59" s="338">
        <v>125.2</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522</v>
      </c>
      <c r="AM60" s="341">
        <v>1668552</v>
      </c>
      <c r="AN60" s="342">
        <v>162027</v>
      </c>
      <c r="AO60" s="343">
        <v>105.7</v>
      </c>
      <c r="AP60" s="344">
        <v>58489</v>
      </c>
      <c r="AQ60" s="345">
        <v>20.6</v>
      </c>
      <c r="AR60" s="346">
        <v>85.1</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527</v>
      </c>
      <c r="AL61" s="347"/>
      <c r="AM61" s="348">
        <v>1433396</v>
      </c>
      <c r="AN61" s="349">
        <v>135413</v>
      </c>
      <c r="AO61" s="350">
        <v>38.5</v>
      </c>
      <c r="AP61" s="351">
        <v>93483</v>
      </c>
      <c r="AQ61" s="352">
        <v>-1.5</v>
      </c>
      <c r="AR61" s="338">
        <v>40</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522</v>
      </c>
      <c r="AM62" s="341">
        <v>1014603</v>
      </c>
      <c r="AN62" s="342">
        <v>95720</v>
      </c>
      <c r="AO62" s="343">
        <v>30.3</v>
      </c>
      <c r="AP62" s="344">
        <v>52945</v>
      </c>
      <c r="AQ62" s="345">
        <v>3.6</v>
      </c>
      <c r="AR62" s="346">
        <v>26.7</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4y0JpDDR53ldqYxfJXpJDYeqqdh/uecPjw+BoVYdGCWfhnAPrPTmz2jNjd5dGZlXoUDuEyZKOs4yXtJzv+x1Gg==" saltValue="jDGa4h8YtK4O4gIKsPCjE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election activeCell="BK21" sqref="BK21"/>
    </sheetView>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479</v>
      </c>
    </row>
    <row r="121" spans="125:125" ht="13.5" hidden="1" customHeight="1" x14ac:dyDescent="0.2">
      <c r="DU121" s="259"/>
    </row>
  </sheetData>
  <sheetProtection algorithmName="SHA-512" hashValue="TpSFNndtQLef6Ozk62Yfk0myWwagKl7mFRpZNiRM8Fh+A+AADGCAfvkysWuyd8hsnk6QiUSj0uX3Vf6CpXddQw==" saltValue="SmkO0ozXMYbkKKOrA3ltL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election activeCell="AF101" sqref="AF101"/>
    </sheetView>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479</v>
      </c>
    </row>
  </sheetData>
  <sheetProtection algorithmName="SHA-512" hashValue="9qg/zbCkAO9/c4Uq9ZcxEd7sIg8AT4orG+7L8xYDOzmSSJJaVauxVxdYuqvpqRS3bcrUwxpxyRMcCj1y84+G1g==" saltValue="B1HUl9C/i44YtGHrY9vl3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election activeCell="J47" sqref="J47"/>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2">
      <c r="B47" s="10"/>
      <c r="C47" s="1136" t="s">
        <v>3</v>
      </c>
      <c r="D47" s="1136"/>
      <c r="E47" s="1137"/>
      <c r="F47" s="11">
        <v>36.22</v>
      </c>
      <c r="G47" s="12">
        <v>31.7</v>
      </c>
      <c r="H47" s="12">
        <v>27.16</v>
      </c>
      <c r="I47" s="12">
        <v>20.76</v>
      </c>
      <c r="J47" s="13">
        <v>23.34</v>
      </c>
    </row>
    <row r="48" spans="2:10" ht="57.75" customHeight="1" x14ac:dyDescent="0.2">
      <c r="B48" s="14"/>
      <c r="C48" s="1138" t="s">
        <v>4</v>
      </c>
      <c r="D48" s="1138"/>
      <c r="E48" s="1139"/>
      <c r="F48" s="15">
        <v>0.24</v>
      </c>
      <c r="G48" s="16">
        <v>5.91</v>
      </c>
      <c r="H48" s="16">
        <v>14.99</v>
      </c>
      <c r="I48" s="16">
        <v>17.41</v>
      </c>
      <c r="J48" s="17">
        <v>9.02</v>
      </c>
    </row>
    <row r="49" spans="2:10" ht="57.75" customHeight="1" thickBot="1" x14ac:dyDescent="0.25">
      <c r="B49" s="18"/>
      <c r="C49" s="1140" t="s">
        <v>5</v>
      </c>
      <c r="D49" s="1140"/>
      <c r="E49" s="1141"/>
      <c r="F49" s="19" t="s">
        <v>534</v>
      </c>
      <c r="G49" s="20">
        <v>1.72</v>
      </c>
      <c r="H49" s="20">
        <v>5.92</v>
      </c>
      <c r="I49" s="20" t="s">
        <v>535</v>
      </c>
      <c r="J49" s="21" t="s">
        <v>536</v>
      </c>
    </row>
    <row r="50" spans="2:10" ht="13.2" x14ac:dyDescent="0.2"/>
  </sheetData>
  <sheetProtection algorithmName="SHA-512" hashValue="xxcFPJ5erTq7jvqZaZXxk/3iAtwet6WC98UCf/jQ7zvgQe+1Z6wR5EZDTVgFKuq5CJ5XnW9z7nBJdcIXN5al+g==" saltValue="kBzzSMHd3Ve9oDIXAcJc6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LC013</cp:lastModifiedBy>
  <cp:lastPrinted>2025-03-11T23:55:18Z</cp:lastPrinted>
  <dcterms:created xsi:type="dcterms:W3CDTF">2025-02-19T02:30:43Z</dcterms:created>
  <dcterms:modified xsi:type="dcterms:W3CDTF">2025-03-25T01:18:31Z</dcterms:modified>
  <cp:category/>
</cp:coreProperties>
</file>